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IT\03_Anträge\"/>
    </mc:Choice>
  </mc:AlternateContent>
  <bookViews>
    <workbookView xWindow="-120" yWindow="-120" windowWidth="19320" windowHeight="5550" tabRatio="227"/>
  </bookViews>
  <sheets>
    <sheet name="Formular" sheetId="1" r:id="rId1"/>
    <sheet name="Daten" sheetId="3" state="hidden" r:id="rId2"/>
  </sheets>
  <definedNames>
    <definedName name="_xlnm.Print_Area" localSheetId="0">Formular!$A$1:$E$49</definedName>
  </definedNames>
  <calcPr calcId="162913"/>
</workbook>
</file>

<file path=xl/calcChain.xml><?xml version="1.0" encoding="utf-8"?>
<calcChain xmlns="http://schemas.openxmlformats.org/spreadsheetml/2006/main">
  <c r="C2" i="1" l="1"/>
  <c r="D19" i="1" l="1"/>
  <c r="H2" i="3" s="1"/>
  <c r="D20" i="1"/>
  <c r="D21" i="1"/>
  <c r="D22" i="1"/>
  <c r="D23" i="1"/>
  <c r="D24" i="1"/>
  <c r="D25" i="1"/>
  <c r="D26" i="1"/>
  <c r="D27" i="1"/>
  <c r="H8" i="3" l="1"/>
  <c r="N8" i="3"/>
  <c r="H7" i="3"/>
  <c r="N7" i="3"/>
  <c r="H6" i="3"/>
  <c r="N6" i="3"/>
  <c r="H5" i="3"/>
  <c r="N5" i="3"/>
  <c r="H10" i="3"/>
  <c r="N10" i="3"/>
  <c r="H4" i="3"/>
  <c r="N4" i="3"/>
  <c r="H9" i="3"/>
  <c r="N9" i="3"/>
  <c r="H3" i="3"/>
  <c r="N3" i="3"/>
  <c r="I7" i="3"/>
  <c r="I6" i="3"/>
  <c r="I10" i="3"/>
  <c r="I4" i="3"/>
  <c r="I9" i="3"/>
  <c r="I3" i="3"/>
  <c r="I5" i="3"/>
  <c r="I8" i="3"/>
  <c r="M3" i="3"/>
  <c r="M8" i="3"/>
  <c r="M7" i="3"/>
  <c r="M9" i="3"/>
  <c r="M6" i="3"/>
  <c r="M5" i="3"/>
  <c r="M10" i="3"/>
  <c r="M4" i="3"/>
  <c r="M2" i="3"/>
  <c r="I2" i="3"/>
  <c r="J2" i="3"/>
  <c r="N2" i="3"/>
  <c r="E20" i="1" l="1"/>
  <c r="E21" i="1"/>
  <c r="E22" i="1"/>
  <c r="E23" i="1"/>
  <c r="E24" i="1"/>
  <c r="E25" i="1"/>
  <c r="E26" i="1"/>
  <c r="E27" i="1"/>
  <c r="E19" i="1"/>
  <c r="J5" i="3"/>
  <c r="J6" i="3"/>
  <c r="J7" i="3"/>
  <c r="F2" i="3"/>
  <c r="F5" i="3" l="1"/>
  <c r="F9" i="3"/>
  <c r="F8" i="3"/>
  <c r="F6" i="3"/>
  <c r="F10" i="3"/>
  <c r="F4" i="3"/>
  <c r="F3" i="3"/>
  <c r="F7" i="3"/>
  <c r="AA5" i="3"/>
  <c r="AA10" i="3"/>
  <c r="AA4" i="3"/>
  <c r="AA3" i="3"/>
  <c r="AA9" i="3"/>
  <c r="AA8" i="3"/>
  <c r="AA7" i="3"/>
  <c r="AA6" i="3"/>
  <c r="Z2" i="3"/>
  <c r="AA2" i="3"/>
  <c r="T5" i="3"/>
  <c r="Z5" i="3"/>
  <c r="T10" i="3"/>
  <c r="Z10" i="3"/>
  <c r="T4" i="3"/>
  <c r="Z4" i="3"/>
  <c r="T9" i="3"/>
  <c r="Z9" i="3"/>
  <c r="T7" i="3"/>
  <c r="Z7" i="3"/>
  <c r="T3" i="3"/>
  <c r="Z3" i="3"/>
  <c r="T8" i="3"/>
  <c r="Z8" i="3"/>
  <c r="T6" i="3"/>
  <c r="Z6" i="3"/>
  <c r="S2" i="3"/>
  <c r="T2" i="3"/>
  <c r="Q4" i="3"/>
  <c r="S4" i="3"/>
  <c r="Q9" i="3"/>
  <c r="S9" i="3"/>
  <c r="Q5" i="3"/>
  <c r="S5" i="3"/>
  <c r="Q10" i="3"/>
  <c r="S10" i="3"/>
  <c r="Q3" i="3"/>
  <c r="S3" i="3"/>
  <c r="Q7" i="3"/>
  <c r="S7" i="3"/>
  <c r="Q8" i="3"/>
  <c r="S8" i="3"/>
  <c r="Q6" i="3"/>
  <c r="S6" i="3"/>
  <c r="P2" i="3"/>
  <c r="Q2" i="3"/>
  <c r="O5" i="3"/>
  <c r="P5" i="3"/>
  <c r="O4" i="3"/>
  <c r="P4" i="3"/>
  <c r="O10" i="3"/>
  <c r="P10" i="3"/>
  <c r="O9" i="3"/>
  <c r="P9" i="3"/>
  <c r="O3" i="3"/>
  <c r="P3" i="3"/>
  <c r="O8" i="3"/>
  <c r="P8" i="3"/>
  <c r="O7" i="3"/>
  <c r="P7" i="3"/>
  <c r="O6" i="3"/>
  <c r="P6" i="3"/>
  <c r="O2" i="3"/>
  <c r="L10" i="3"/>
  <c r="L3" i="3"/>
  <c r="L7" i="3"/>
  <c r="L5" i="3"/>
  <c r="L4" i="3"/>
  <c r="L9" i="3"/>
  <c r="L8" i="3"/>
  <c r="L6" i="3"/>
  <c r="K2" i="3"/>
  <c r="L2" i="3"/>
  <c r="J10" i="3"/>
  <c r="K10" i="3"/>
  <c r="K5" i="3"/>
  <c r="J8" i="3"/>
  <c r="K8" i="3"/>
  <c r="K7" i="3"/>
  <c r="J4" i="3"/>
  <c r="K4" i="3"/>
  <c r="J9" i="3"/>
  <c r="K9" i="3"/>
  <c r="J3" i="3"/>
  <c r="K3" i="3"/>
  <c r="K6" i="3"/>
  <c r="G2" i="3"/>
  <c r="E5" i="3"/>
  <c r="G5" i="3"/>
  <c r="E9" i="3"/>
  <c r="G9" i="3"/>
  <c r="E3" i="3"/>
  <c r="G3" i="3"/>
  <c r="E4" i="3"/>
  <c r="G4" i="3"/>
  <c r="E8" i="3"/>
  <c r="G8" i="3"/>
  <c r="E7" i="3"/>
  <c r="G7" i="3"/>
  <c r="E10" i="3"/>
  <c r="G10" i="3"/>
  <c r="E6" i="3"/>
  <c r="G6" i="3"/>
  <c r="E2" i="3"/>
  <c r="B10" i="3"/>
  <c r="C10" i="3" s="1"/>
  <c r="B5" i="3"/>
  <c r="C5" i="3" s="1"/>
  <c r="B4" i="3"/>
  <c r="C4" i="3" s="1"/>
  <c r="B9" i="3"/>
  <c r="C9" i="3" s="1"/>
  <c r="B3" i="3"/>
  <c r="C3" i="3" s="1"/>
  <c r="B8" i="3"/>
  <c r="C8" i="3" s="1"/>
  <c r="B7" i="3"/>
  <c r="C7" i="3" s="1"/>
  <c r="B6" i="3"/>
  <c r="C6" i="3" s="1"/>
  <c r="B2" i="3"/>
  <c r="C2" i="3" s="1"/>
  <c r="U5" i="3"/>
  <c r="V5" i="3"/>
  <c r="U10" i="3"/>
  <c r="V10" i="3"/>
  <c r="U4" i="3"/>
  <c r="V4" i="3"/>
  <c r="U9" i="3"/>
  <c r="V9" i="3"/>
  <c r="U3" i="3"/>
  <c r="V3" i="3"/>
  <c r="U8" i="3"/>
  <c r="V8" i="3"/>
  <c r="U7" i="3"/>
  <c r="V7" i="3"/>
  <c r="U6" i="3"/>
  <c r="V6" i="3"/>
  <c r="V2" i="3"/>
  <c r="C30" i="1" l="1"/>
  <c r="A3" i="1" s="1"/>
</calcChain>
</file>

<file path=xl/sharedStrings.xml><?xml version="1.0" encoding="utf-8"?>
<sst xmlns="http://schemas.openxmlformats.org/spreadsheetml/2006/main" count="1182" uniqueCount="819">
  <si>
    <t>Kirchenkreis</t>
  </si>
  <si>
    <t>Träger</t>
  </si>
  <si>
    <t>AZ</t>
  </si>
  <si>
    <t>KK Ammerland</t>
  </si>
  <si>
    <t>Diakonie Ammerland</t>
  </si>
  <si>
    <t>152-05-00-13-01:2000</t>
  </si>
  <si>
    <t>KK Delmenhorst / Oldenburg Land</t>
  </si>
  <si>
    <t>Diakonie Apen</t>
  </si>
  <si>
    <t>152-05-00-13-02:2000</t>
  </si>
  <si>
    <t>Kostenträger/-in</t>
  </si>
  <si>
    <t>KK Friesland-Wilhelmshaven</t>
  </si>
  <si>
    <t>Diakonie Brake</t>
  </si>
  <si>
    <t>152-05-00-13-03:2000</t>
  </si>
  <si>
    <t>Kirchenkreis, sofern gegeben:</t>
  </si>
  <si>
    <t>KK Oldenburger Münsterland</t>
  </si>
  <si>
    <t>Diakonie Cloppenburg</t>
  </si>
  <si>
    <t>152-05-00-13-04:2000</t>
  </si>
  <si>
    <t>Gemeinsame Kirchenverwaltung</t>
  </si>
  <si>
    <t>KK Oldenburg Stadt</t>
  </si>
  <si>
    <t>Diakonie Delmenhorst</t>
  </si>
  <si>
    <t>152-05-00-13-05:2000</t>
  </si>
  <si>
    <t>KK Wesermarsch</t>
  </si>
  <si>
    <t>Diakonie Ganderkesee</t>
  </si>
  <si>
    <t>152-05-00-13-06:2000</t>
  </si>
  <si>
    <t>-</t>
  </si>
  <si>
    <t>Diakonie Großenkneten</t>
  </si>
  <si>
    <t>152-05-00-13-07:2000</t>
  </si>
  <si>
    <t>Diakonie Jever</t>
  </si>
  <si>
    <t>152-05-00-13-08:2000</t>
  </si>
  <si>
    <t>Leistungsempfänger/-in</t>
  </si>
  <si>
    <t>Diakonie Nordenham</t>
  </si>
  <si>
    <t>152-05-00-13-09:2000</t>
  </si>
  <si>
    <t>Diakonie Oldenburg-Stadt</t>
  </si>
  <si>
    <t>152-05-00-13-10:2000</t>
  </si>
  <si>
    <t>Diakonie Varel</t>
  </si>
  <si>
    <t>152-05-00-13-11:2000</t>
  </si>
  <si>
    <r>
      <t xml:space="preserve">Nutzer/-in </t>
    </r>
    <r>
      <rPr>
        <sz val="10"/>
        <color indexed="23"/>
        <rFont val="Arial"/>
        <family val="2"/>
      </rPr>
      <t>(Nachname, Vorname)</t>
    </r>
    <r>
      <rPr>
        <sz val="10"/>
        <rFont val="Arial"/>
        <family val="2"/>
      </rPr>
      <t>:</t>
    </r>
  </si>
  <si>
    <t>Diakonie Vechta</t>
  </si>
  <si>
    <t>152-05-00-13-12:2000</t>
  </si>
  <si>
    <t>Dienstliche Telefonnummer:</t>
  </si>
  <si>
    <t>Diakonie Wilhelmshaven</t>
  </si>
  <si>
    <t>152-05-00-13-13:2000</t>
  </si>
  <si>
    <t>Ekito Oldenburg</t>
  </si>
  <si>
    <t>152-05-00-13-14:2000</t>
  </si>
  <si>
    <t>Ev.-luth. Oberkirchenrat</t>
  </si>
  <si>
    <t>152-05-00-12-02:2000</t>
  </si>
  <si>
    <t>Gesamtkirchengemeinde Eversten 2590</t>
  </si>
  <si>
    <t>152-05-00-12-02:1000-2590</t>
  </si>
  <si>
    <t>KG Abbehausen 2601</t>
  </si>
  <si>
    <t>152-05-00-12-02:1000-2601</t>
  </si>
  <si>
    <t>KG Accum 2301</t>
  </si>
  <si>
    <t>152-05-00-12-02:1000-2301</t>
  </si>
  <si>
    <t>KG Ahlhorn 2201</t>
  </si>
  <si>
    <t>152-05-00-12-02:1000-2201</t>
  </si>
  <si>
    <t>KG Altenesch 2602</t>
  </si>
  <si>
    <t>152-05-00-12-02:1000-2602</t>
  </si>
  <si>
    <t>KG Altengroden 2302</t>
  </si>
  <si>
    <t>152-05-00-12-02:1000-2302</t>
  </si>
  <si>
    <t>KG Altenhuntorf 2603</t>
  </si>
  <si>
    <t>152-05-00-12-02:1000-2603</t>
  </si>
  <si>
    <t>KG Apen 2101</t>
  </si>
  <si>
    <t>152-05-00-12-02:1000-2101</t>
  </si>
  <si>
    <t>KG Bakum 2401</t>
  </si>
  <si>
    <t>152-05-00-12-02:1000-2401</t>
  </si>
  <si>
    <t>KG Bant 2303</t>
  </si>
  <si>
    <t>152-05-00-12-02:1000-2303</t>
  </si>
  <si>
    <r>
      <t xml:space="preserve">Ab wann benötigt </t>
    </r>
    <r>
      <rPr>
        <sz val="10"/>
        <color indexed="23"/>
        <rFont val="Arial"/>
        <family val="2"/>
      </rPr>
      <t>(Datum)</t>
    </r>
    <r>
      <rPr>
        <sz val="10"/>
        <rFont val="Arial"/>
        <family val="2"/>
      </rPr>
      <t>:</t>
    </r>
  </si>
  <si>
    <t>KG Bardenfleth 2604</t>
  </si>
  <si>
    <t>152-05-00-12-02:1000-2604</t>
  </si>
  <si>
    <r>
      <t xml:space="preserve">Gesamtkosten in € pro Monat </t>
    </r>
    <r>
      <rPr>
        <sz val="10"/>
        <color indexed="23"/>
        <rFont val="Arial"/>
        <family val="2"/>
      </rPr>
      <t>(gebucht zum Jahresende)</t>
    </r>
    <r>
      <rPr>
        <sz val="10"/>
        <rFont val="Arial"/>
        <family val="2"/>
      </rPr>
      <t>:</t>
    </r>
  </si>
  <si>
    <t>KG Bardewisch 2605</t>
  </si>
  <si>
    <t>152-05-00-12-02:1000-2605</t>
  </si>
  <si>
    <t>KG Berne 2606</t>
  </si>
  <si>
    <t>152-05-00-12-02:1000-2606</t>
  </si>
  <si>
    <t xml:space="preserve">Hiermit bestätige ich, dass </t>
  </si>
  <si>
    <t>KG Blexen 2607</t>
  </si>
  <si>
    <t>152-05-00-12-02:1000-2607</t>
  </si>
  <si>
    <t>KG Bloherfelde 2501</t>
  </si>
  <si>
    <t>152-05-00-12-02:1000-2501</t>
  </si>
  <si>
    <t>KG Bockhorn 2304</t>
  </si>
  <si>
    <t>152-05-00-12-02:1000-2304</t>
  </si>
  <si>
    <t>KG Brake an der Weser 2690</t>
  </si>
  <si>
    <t>152-05-00-12-02:1000-2690</t>
  </si>
  <si>
    <t>KG Burhave 2610</t>
  </si>
  <si>
    <t>152-05-00-12-02:1000-2610</t>
  </si>
  <si>
    <t>KG Cloppenburg 2402</t>
  </si>
  <si>
    <t>152-05-00-12-02:1000-2402</t>
  </si>
  <si>
    <t>KG Damme 2403</t>
  </si>
  <si>
    <t>152-05-00-12-02:1000-2403</t>
  </si>
  <si>
    <t>KG Delmenhorst St. Johannes 2203</t>
  </si>
  <si>
    <t>152-05-00-12-02:1000-2203</t>
  </si>
  <si>
    <t>KG Delmenhorst St. Stephanus 2205</t>
  </si>
  <si>
    <t>152-05-00-12-02:1000-2205</t>
  </si>
  <si>
    <t>KG Delmenhorst Stadtkirche 2206</t>
  </si>
  <si>
    <t>152-05-00-12-02:1000-2206</t>
  </si>
  <si>
    <t>KG Delmenhorst Zu den Zwölf Aposteln 2207</t>
  </si>
  <si>
    <t>152-05-00-12-02:1000-2207</t>
  </si>
  <si>
    <t>KG Dinklage 2404</t>
  </si>
  <si>
    <t>152-05-00-12-02:1000-2404</t>
  </si>
  <si>
    <t>KG Dötlingen 2208</t>
  </si>
  <si>
    <t>152-05-00-12-02:1000-2208</t>
  </si>
  <si>
    <t>KG Eckwarden 2612</t>
  </si>
  <si>
    <t>152-05-00-12-02:1000-2612</t>
  </si>
  <si>
    <t>KG Edewecht 2102</t>
  </si>
  <si>
    <t>152-05-00-12-02:1000-2102</t>
  </si>
  <si>
    <t>KG Elisabethfehn 2103</t>
  </si>
  <si>
    <t>152-05-00-12-02:1000-2103</t>
  </si>
  <si>
    <t>KG Elsfleth 2613</t>
  </si>
  <si>
    <t>152-05-00-12-02:1000-2613</t>
  </si>
  <si>
    <t>KG Emstek-Cappeln 2405</t>
  </si>
  <si>
    <t>152-05-00-12-02:1000-2405</t>
  </si>
  <si>
    <t>KG Esenshamm 2614</t>
  </si>
  <si>
    <t>152-05-00-12-02:1000-2614</t>
  </si>
  <si>
    <t>KG Essen 2406</t>
  </si>
  <si>
    <t>152-05-00-12-02:1000-2406</t>
  </si>
  <si>
    <t>KG Fedderwarden 2306</t>
  </si>
  <si>
    <t>152-05-00-12-02:1000-2306</t>
  </si>
  <si>
    <t>KG Fedderwardergroden 2307</t>
  </si>
  <si>
    <t>152-05-00-12-02:1000-2307</t>
  </si>
  <si>
    <t>KG Fladderlohausen 2407</t>
  </si>
  <si>
    <t>152-05-00-12-02:1000-2407</t>
  </si>
  <si>
    <t>KG Friedrichsfehn/Petersfehn 2104</t>
  </si>
  <si>
    <t>152-05-00-12-02:1000-2104</t>
  </si>
  <si>
    <t>KG Friesoythe 2408</t>
  </si>
  <si>
    <t>152-05-00-12-02:1000-2408</t>
  </si>
  <si>
    <t>KG Ganderkesee 2209</t>
  </si>
  <si>
    <t>152-05-00-12-02:1000-2209</t>
  </si>
  <si>
    <t>KG Garrel 2409</t>
  </si>
  <si>
    <t>152-05-00-12-02:1000-2409</t>
  </si>
  <si>
    <t>KG Goldenstedt 2410</t>
  </si>
  <si>
    <t>152-05-00-12-02:1000-2410</t>
  </si>
  <si>
    <t>KG Großenkneten  2210</t>
  </si>
  <si>
    <t>152-05-00-12-02:1000-2210</t>
  </si>
  <si>
    <t>KG Hasbergen 2211</t>
  </si>
  <si>
    <t>152-05-00-12-02:1000-2211</t>
  </si>
  <si>
    <t>KG Hatten 2212</t>
  </si>
  <si>
    <t>152-05-00-12-02:1000-2212</t>
  </si>
  <si>
    <t>KG Heppens 2308</t>
  </si>
  <si>
    <t>152-05-00-12-02:1000-2308</t>
  </si>
  <si>
    <t>KG Hohenkirchen 2309</t>
  </si>
  <si>
    <t>152-05-00-12-02:1000-2309</t>
  </si>
  <si>
    <t>KG Holle-Wüsting 2213</t>
  </si>
  <si>
    <t>152-05-00-12-02:1000-2213</t>
  </si>
  <si>
    <t>KG Hude 2214</t>
  </si>
  <si>
    <t>152-05-00-12-02:1000-2214</t>
  </si>
  <si>
    <t>KG Huntlosen 2215</t>
  </si>
  <si>
    <t>152-05-00-12-02:1000-2215</t>
  </si>
  <si>
    <t>KG Idafehn 2105</t>
  </si>
  <si>
    <t>152-05-00-12-02:1000-2105</t>
  </si>
  <si>
    <t>KG Jade 2618</t>
  </si>
  <si>
    <t>152-05-00-12-02:1000-2618</t>
  </si>
  <si>
    <t>KG Jever 2310</t>
  </si>
  <si>
    <t>152-05-00-12-02:1000-2310</t>
  </si>
  <si>
    <t>KG Langwarden 2619</t>
  </si>
  <si>
    <t>152-05-00-12-02:1000-2619</t>
  </si>
  <si>
    <t>KG Lastrup 2411</t>
  </si>
  <si>
    <t>152-05-00-12-02:1000-2411</t>
  </si>
  <si>
    <t>KG Lindern 2412</t>
  </si>
  <si>
    <t>152-05-00-12-02:1000-2412</t>
  </si>
  <si>
    <t>KG Lohne 2413</t>
  </si>
  <si>
    <t>152-05-00-12-02:1000-2413</t>
  </si>
  <si>
    <t>KG Löningen 2414</t>
  </si>
  <si>
    <t>152-05-00-12-02:1000-2414</t>
  </si>
  <si>
    <t>KG Middoge 2311</t>
  </si>
  <si>
    <t>152-05-00-12-02:1000-2311</t>
  </si>
  <si>
    <t>KG Minsen 2312</t>
  </si>
  <si>
    <t>152-05-00-12-02:1000-2312</t>
  </si>
  <si>
    <t>KG Molbergen 2415</t>
  </si>
  <si>
    <t>152-05-00-12-02:1000-2415</t>
  </si>
  <si>
    <t>KG Neuenbrok 2620</t>
  </si>
  <si>
    <t>152-05-00-12-02:1000-2620</t>
  </si>
  <si>
    <t>KG Neuenburg 2313</t>
  </si>
  <si>
    <t>152-05-00-12-02:1000-2313</t>
  </si>
  <si>
    <t>KG Neuende 2314</t>
  </si>
  <si>
    <t>152-05-00-12-02:1000-2314</t>
  </si>
  <si>
    <t>KG Neuengroden 2315</t>
  </si>
  <si>
    <t>152-05-00-12-02:1000-2315</t>
  </si>
  <si>
    <t>KG Neuenhuntorf 2621</t>
  </si>
  <si>
    <t>152-05-00-12-02:1000-2621</t>
  </si>
  <si>
    <t>KG Neuenkirchen 2416</t>
  </si>
  <si>
    <t>152-05-00-12-02:1000-2416</t>
  </si>
  <si>
    <t>KG Nikolai Eversten 2502</t>
  </si>
  <si>
    <t>152-05-00-12-02:1000-2502</t>
  </si>
  <si>
    <t>KG Nordenham 2622</t>
  </si>
  <si>
    <t>152-05-00-12-02:1000-2622</t>
  </si>
  <si>
    <t>KG Ofen 2503</t>
  </si>
  <si>
    <t>152-05-00-12-02:1000-2503</t>
  </si>
  <si>
    <t>KG Ofenerdiek 2504</t>
  </si>
  <si>
    <t>152-05-00-12-02:1000-2504</t>
  </si>
  <si>
    <t>KG Ohmstede 2505</t>
  </si>
  <si>
    <t>152-05-00-12-02:1000-2505</t>
  </si>
  <si>
    <t>KG Oldenburg 2506</t>
  </si>
  <si>
    <t>152-05-00-12-02:1000-2506</t>
  </si>
  <si>
    <t>KG Oldorf 2316</t>
  </si>
  <si>
    <t>152-05-00-12-02:1000-2316</t>
  </si>
  <si>
    <t>KG Osternburg 2507</t>
  </si>
  <si>
    <t>152-05-00-12-02:1000-2507</t>
  </si>
  <si>
    <t>KG Pakens 2317</t>
  </si>
  <si>
    <t>152-05-00-12-02:1000-2317</t>
  </si>
  <si>
    <t>KG Rastede 2106</t>
  </si>
  <si>
    <t>152-05-00-12-02:1000-2106</t>
  </si>
  <si>
    <t>KG Reekenfeld 2107</t>
  </si>
  <si>
    <t>152-05-00-12-02:1000-2107</t>
  </si>
  <si>
    <t>KG Rodenkirchen 2625</t>
  </si>
  <si>
    <t>152-05-00-12-02:1000-2625</t>
  </si>
  <si>
    <t>KG Sande 2318</t>
  </si>
  <si>
    <t>152-05-00-12-02:1000-2318</t>
  </si>
  <si>
    <t>KG Sandkrug 2216</t>
  </si>
  <si>
    <t>152-05-00-12-02:1000-2216</t>
  </si>
  <si>
    <t>KG Schönemoor 2217</t>
  </si>
  <si>
    <t>152-05-00-12-02:1000-2217</t>
  </si>
  <si>
    <t>KG Schortens 2319</t>
  </si>
  <si>
    <t>152-05-00-12-02:1000-2319</t>
  </si>
  <si>
    <t>KG Schwei 2626</t>
  </si>
  <si>
    <t>152-05-00-12-02:1000-2626</t>
  </si>
  <si>
    <t>KG Schweiburg 2627</t>
  </si>
  <si>
    <t>152-05-00-12-02:1000-2627</t>
  </si>
  <si>
    <t>KG Seefeld 2628</t>
  </si>
  <si>
    <t>152-05-00-12-02:1000-2628</t>
  </si>
  <si>
    <t>KG Sengwarden 2320</t>
  </si>
  <si>
    <t>152-05-00-12-02:1000-2320</t>
  </si>
  <si>
    <t>KG Sillenstede 2321</t>
  </si>
  <si>
    <t>152-05-00-12-02:1000-2321</t>
  </si>
  <si>
    <t>KG St. Ansgar-Eversten 2508</t>
  </si>
  <si>
    <t>152-05-00-12-02:1000-2508</t>
  </si>
  <si>
    <t>KG St. Joost-Wüppels 2322</t>
  </si>
  <si>
    <t>152-05-00-12-02:1000-2322</t>
  </si>
  <si>
    <t>KG Steinfeld 2417</t>
  </si>
  <si>
    <t>152-05-00-12-02:1000-2417</t>
  </si>
  <si>
    <t>KG Stollhamm 2629</t>
  </si>
  <si>
    <t>152-05-00-12-02:1000-2629</t>
  </si>
  <si>
    <t>KG Stuhr 2218</t>
  </si>
  <si>
    <t>152-05-00-12-02:1000-2218</t>
  </si>
  <si>
    <t>KG Tettens 2323</t>
  </si>
  <si>
    <t>152-05-00-12-02:1000-2323</t>
  </si>
  <si>
    <t>KG Tossens 2631</t>
  </si>
  <si>
    <t>152-05-00-12-02:1000-2631</t>
  </si>
  <si>
    <t>KG Varel 2324</t>
  </si>
  <si>
    <t>152-05-00-12-02:1000-2324</t>
  </si>
  <si>
    <t>KG Varrel 2219</t>
  </si>
  <si>
    <t>152-05-00-12-02:1000-2219</t>
  </si>
  <si>
    <t>KG Vechta 2418</t>
  </si>
  <si>
    <t>152-05-00-12-02:1000-2418</t>
  </si>
  <si>
    <t>KG Vier Kirchen Ovelgönne 2691</t>
  </si>
  <si>
    <t>152-05-00-12-02:1000-2691</t>
  </si>
  <si>
    <t>KG Visbek 2419</t>
  </si>
  <si>
    <t>152-05-00-12-02:1000-2419</t>
  </si>
  <si>
    <t>KG Voslapp 2325</t>
  </si>
  <si>
    <t>152-05-00-12-02:1000-2325</t>
  </si>
  <si>
    <t>KG Waddens 2632</t>
  </si>
  <si>
    <t>152-05-00-12-02:1000-2632</t>
  </si>
  <si>
    <t>KG Waddewarden-Westrum 2326</t>
  </si>
  <si>
    <t>152-05-00-12-02:1000-2326</t>
  </si>
  <si>
    <t>KG Wangerooge 2327</t>
  </si>
  <si>
    <t>152-05-00-12-02:1000-2327</t>
  </si>
  <si>
    <t>KG Wardenburg 2220</t>
  </si>
  <si>
    <t>152-05-00-12-02:1000-2220</t>
  </si>
  <si>
    <t>KG Warfleth 2633</t>
  </si>
  <si>
    <t>152-05-00-12-02:1000-2633</t>
  </si>
  <si>
    <t>KG Westerstede 2108</t>
  </si>
  <si>
    <t>152-05-00-12-02:1000-2108</t>
  </si>
  <si>
    <t>KG Wiarden 2328</t>
  </si>
  <si>
    <t>152-05-00-12-02:1000-2328</t>
  </si>
  <si>
    <t>KG Wiefelstede 2109</t>
  </si>
  <si>
    <t>152-05-00-12-02:1000-2109</t>
  </si>
  <si>
    <t>KG Wildeshausen 2221</t>
  </si>
  <si>
    <t>152-05-00-12-02:1000-2221</t>
  </si>
  <si>
    <t>KG Wilhelmshaven (Christus- und Gar.) 2329</t>
  </si>
  <si>
    <t>152-05-00-12-02:1000-2329</t>
  </si>
  <si>
    <t>KG Wilhelmshaven (Luther-KG) 2330</t>
  </si>
  <si>
    <t>152-05-00-12-02:1000-2330</t>
  </si>
  <si>
    <t>KG Wulfenau 2420</t>
  </si>
  <si>
    <t>152-05-00-12-02:1000-2420</t>
  </si>
  <si>
    <t>KG Zetel 2331</t>
  </si>
  <si>
    <t>152-05-00-12-02:1000-2331</t>
  </si>
  <si>
    <t>152-05-00-12-02:1000-2110</t>
  </si>
  <si>
    <t>KK Ammerland 2100</t>
  </si>
  <si>
    <t>152-05-00-12-02:1000-2100</t>
  </si>
  <si>
    <t>KK Delmenhorst/Oldenburg-Land 2200</t>
  </si>
  <si>
    <t>152-05-00-12-02:1000-2200</t>
  </si>
  <si>
    <t>KK Friesland/Wilhelmshaven  2300</t>
  </si>
  <si>
    <t>152-05-00-12-02:1000-2300</t>
  </si>
  <si>
    <t>KK Oldenburger Münsterland 2400</t>
  </si>
  <si>
    <t>152-05-00-12-02:1000-2400</t>
  </si>
  <si>
    <t>KK Oldenburg-Stadt 2500</t>
  </si>
  <si>
    <t>152-05-00-12-02:1000-2500</t>
  </si>
  <si>
    <t>KK Wesermarsch 2600</t>
  </si>
  <si>
    <t>152-05-00-12-02:1000-2600</t>
  </si>
  <si>
    <r>
      <t>Dienstlicher Einsatzzweck</t>
    </r>
    <r>
      <rPr>
        <sz val="10"/>
        <rFont val="Arial"/>
        <family val="2"/>
      </rPr>
      <t>:</t>
    </r>
  </si>
  <si>
    <r>
      <t xml:space="preserve">Anschrift der Institution </t>
    </r>
    <r>
      <rPr>
        <sz val="10"/>
        <color indexed="23"/>
        <rFont val="Arial"/>
        <family val="2"/>
      </rPr>
      <t>(Straße Hausnummer)</t>
    </r>
    <r>
      <rPr>
        <sz val="10"/>
        <rFont val="Arial"/>
        <family val="2"/>
      </rPr>
      <t>:</t>
    </r>
  </si>
  <si>
    <t>Nachname, Vorname:</t>
  </si>
  <si>
    <t>Nutzergruppe</t>
  </si>
  <si>
    <t>KG Cleverns-Sandel 2305</t>
  </si>
  <si>
    <t>152-05-00-12-02:1000-2305</t>
  </si>
  <si>
    <t>KG Dedesdorf 2611</t>
  </si>
  <si>
    <t>152-05-00-12-02:1000-2611</t>
  </si>
  <si>
    <t>KG Delmenhorst Heilig-Geist 2202</t>
  </si>
  <si>
    <t>152-05-00-12-02:1000-2202</t>
  </si>
  <si>
    <t>Antragsteller/-in</t>
  </si>
  <si>
    <t>Stabsstelle IT-gestützte Organisation</t>
  </si>
  <si>
    <t>Kirchenbüros</t>
  </si>
  <si>
    <t>Kindertagesstätten</t>
  </si>
  <si>
    <t>andere Einrichtungen</t>
  </si>
  <si>
    <t>Katalog_Nutzergruppe</t>
  </si>
  <si>
    <t>Katalog_Produkt</t>
  </si>
  <si>
    <t>Verwaltungsmitarbeitende OKR/GKV</t>
  </si>
  <si>
    <t>Kirchennetz-Nutzerkonto</t>
  </si>
  <si>
    <t>Webmailzugriff</t>
  </si>
  <si>
    <t>Institutionelles Postfach</t>
  </si>
  <si>
    <t>IGEL Thin Client</t>
  </si>
  <si>
    <t>Notebook-basierter Client</t>
  </si>
  <si>
    <t>Verleih-Notebook</t>
  </si>
  <si>
    <t>Headset</t>
  </si>
  <si>
    <t>VPN-Standortzugang</t>
  </si>
  <si>
    <t>Pfarrerinnen und Pfarrer sowie Kantorinnen und Kantoren</t>
  </si>
  <si>
    <r>
      <t>Antrag auf</t>
    </r>
    <r>
      <rPr>
        <sz val="16"/>
        <rFont val="Arial"/>
        <family val="2"/>
      </rPr>
      <t xml:space="preserve"> IT-Services der Ev.-Luth. Kirche in Oldenburg</t>
    </r>
  </si>
  <si>
    <t>Schwarzweiß-Drucker</t>
  </si>
  <si>
    <t>Farb-Multifunktionsgerät</t>
  </si>
  <si>
    <t>NK-Account-19.2</t>
  </si>
  <si>
    <t>NK-Webmail-19.1</t>
  </si>
  <si>
    <t>ZG-Verleih-19.1</t>
  </si>
  <si>
    <t>TK-HS-19.1</t>
  </si>
  <si>
    <t>DR-SW-19.1</t>
  </si>
  <si>
    <t>DR-MF-19.1</t>
  </si>
  <si>
    <t>KN-RED15-19.1</t>
  </si>
  <si>
    <t xml:space="preserve">Ehrenamtliche </t>
  </si>
  <si>
    <t>Katalog_Nummer</t>
  </si>
  <si>
    <t>Katalog_PreisMonat</t>
  </si>
  <si>
    <t>Preis pro Monat</t>
  </si>
  <si>
    <t>Pflicht-feld!</t>
  </si>
  <si>
    <t>- die Kosten für die gewünschte Ausstattung durch den genannten Kostenträger übernommen werden,</t>
  </si>
  <si>
    <t>- dafür ab diesem Jahr ausreichend Mittel vorhanden sind und zukünftig eingeplant werden,</t>
  </si>
  <si>
    <t>Trägeradresse</t>
  </si>
  <si>
    <t>PLZ</t>
  </si>
  <si>
    <t>Ort</t>
  </si>
  <si>
    <t>- ich befugt bin, diese Zusage zu treffen.</t>
  </si>
  <si>
    <r>
      <t xml:space="preserve">Dienstliche Telefonnummer </t>
    </r>
    <r>
      <rPr>
        <sz val="10"/>
        <color theme="0" tint="-0.499984740745262"/>
        <rFont val="Arial"/>
        <family val="2"/>
      </rPr>
      <t>(für Rückfragen zum Antrag)</t>
    </r>
    <r>
      <rPr>
        <sz val="10"/>
        <rFont val="Arial"/>
        <family val="2"/>
      </rPr>
      <t>:</t>
    </r>
  </si>
  <si>
    <r>
      <t xml:space="preserve">Nutzergruppe </t>
    </r>
    <r>
      <rPr>
        <sz val="10"/>
        <color theme="0" tint="-0.499984740745262"/>
        <rFont val="Arial"/>
        <family val="2"/>
      </rPr>
      <t>(gemäß IT-Servicekatalog)</t>
    </r>
    <r>
      <rPr>
        <sz val="10"/>
        <rFont val="Arial"/>
        <family val="2"/>
      </rPr>
      <t>:</t>
    </r>
  </si>
  <si>
    <r>
      <t xml:space="preserve">Einrichtung / Abteilung </t>
    </r>
    <r>
      <rPr>
        <sz val="10"/>
        <color theme="0" tint="-0.499984740745262"/>
        <rFont val="Arial"/>
        <family val="2"/>
      </rPr>
      <t>(z.B. KiTa „Der Name“/ Finanzen)</t>
    </r>
    <r>
      <rPr>
        <sz val="10"/>
        <rFont val="Arial"/>
        <family val="2"/>
      </rPr>
      <t>:</t>
    </r>
  </si>
  <si>
    <r>
      <t>(PLZ Ort)</t>
    </r>
    <r>
      <rPr>
        <sz val="10"/>
        <rFont val="Arial"/>
        <family val="2"/>
      </rPr>
      <t>:</t>
    </r>
  </si>
  <si>
    <r>
      <t xml:space="preserve">Kostenträger/in </t>
    </r>
    <r>
      <rPr>
        <sz val="10"/>
        <color theme="0" tint="-0.499984740745262"/>
        <rFont val="Arial"/>
        <family val="2"/>
      </rPr>
      <t>(i.d.R. Kirchengemeinde)</t>
    </r>
    <r>
      <rPr>
        <sz val="10"/>
        <rFont val="Arial"/>
        <family val="2"/>
      </rPr>
      <t>:</t>
    </r>
  </si>
  <si>
    <r>
      <t xml:space="preserve">Anschrift Kostenträger/in </t>
    </r>
    <r>
      <rPr>
        <sz val="10"/>
        <color theme="0" tint="-0.499984740745262"/>
        <rFont val="Arial"/>
        <family val="2"/>
      </rPr>
      <t>(Straße Hausnummer)</t>
    </r>
    <r>
      <rPr>
        <sz val="10"/>
        <rFont val="Arial"/>
        <family val="2"/>
      </rPr>
      <t>:</t>
    </r>
  </si>
  <si>
    <r>
      <rPr>
        <sz val="10"/>
        <color theme="0" tint="-0.499984740745262"/>
        <rFont val="Arial"/>
        <family val="2"/>
      </rPr>
      <t>(PLZ Ort)</t>
    </r>
    <r>
      <rPr>
        <sz val="10"/>
        <rFont val="Arial"/>
        <family val="2"/>
      </rPr>
      <t>:</t>
    </r>
  </si>
  <si>
    <r>
      <t xml:space="preserve">Kontakt-/Öffnungszeiten </t>
    </r>
    <r>
      <rPr>
        <sz val="10"/>
        <color theme="0" tint="-0.499984740745262"/>
        <rFont val="Arial"/>
        <family val="2"/>
      </rPr>
      <t>(z.B. Mo-Fr 09-12, Do 14-17:30)</t>
    </r>
    <r>
      <rPr>
        <sz val="10"/>
        <rFont val="Arial"/>
        <family val="2"/>
      </rPr>
      <t>:</t>
    </r>
  </si>
  <si>
    <r>
      <t>Nachname, Vorname</t>
    </r>
    <r>
      <rPr>
        <sz val="10"/>
        <color theme="0" tint="-0.499984740745262"/>
        <rFont val="Arial"/>
        <family val="2"/>
      </rPr>
      <t xml:space="preserve"> (in Druckschrift)</t>
    </r>
    <r>
      <rPr>
        <sz val="10"/>
        <rFont val="Arial"/>
        <family val="2"/>
      </rPr>
      <t>:</t>
    </r>
  </si>
  <si>
    <r>
      <t xml:space="preserve">Funktion </t>
    </r>
    <r>
      <rPr>
        <sz val="10"/>
        <color theme="0" tint="-0.499984740745262"/>
        <rFont val="Arial"/>
        <family val="2"/>
      </rPr>
      <t>(z.B. GKR-Vorsitzende/-r)</t>
    </r>
    <r>
      <rPr>
        <sz val="10"/>
        <rFont val="Arial"/>
        <family val="2"/>
      </rPr>
      <t>:</t>
    </r>
  </si>
  <si>
    <t>Datum:</t>
  </si>
  <si>
    <t>Unterschrift Kostenstellerverantwortliche/-r:</t>
  </si>
  <si>
    <t>Unterschrift Antragsteller/-in:</t>
  </si>
  <si>
    <t>Nr</t>
  </si>
  <si>
    <t>berechnen</t>
  </si>
  <si>
    <t>zeigen</t>
  </si>
  <si>
    <t>RNoffset</t>
  </si>
  <si>
    <t>Antragsdatum</t>
  </si>
  <si>
    <t>Kostentraeger</t>
  </si>
  <si>
    <t>KRO</t>
  </si>
  <si>
    <t>Traegeradresse</t>
  </si>
  <si>
    <t>Einrichtung</t>
  </si>
  <si>
    <t>Adresse</t>
  </si>
  <si>
    <t>User</t>
  </si>
  <si>
    <t>Telefon</t>
  </si>
  <si>
    <t>Login</t>
  </si>
  <si>
    <t>Öffnungszeiten</t>
  </si>
  <si>
    <t>Produkte</t>
  </si>
  <si>
    <t>Preis</t>
  </si>
  <si>
    <t>Modell</t>
  </si>
  <si>
    <t>S/N</t>
  </si>
  <si>
    <t>Einsatzzweck</t>
  </si>
  <si>
    <t>Gewünschte Inbetriebnahme</t>
  </si>
  <si>
    <t>Auslieferungsdatum</t>
  </si>
  <si>
    <t>dieses Jahr</t>
  </si>
  <si>
    <t>berechtigt</t>
  </si>
  <si>
    <t>Kalkulation</t>
  </si>
  <si>
    <t>Nutzungsdauer</t>
  </si>
  <si>
    <t>Nutzungsbeginn</t>
  </si>
  <si>
    <t>Nutzungsende</t>
  </si>
  <si>
    <t>Bemerkung</t>
  </si>
  <si>
    <t>Philosophenweg 1</t>
  </si>
  <si>
    <t>Oldenburg</t>
  </si>
  <si>
    <t>Jever</t>
  </si>
  <si>
    <t>Peterstr. 25</t>
  </si>
  <si>
    <t>Zietenstr. 10</t>
  </si>
  <si>
    <t>Hans-Roth-Weg 14</t>
  </si>
  <si>
    <t>Großenkneten</t>
  </si>
  <si>
    <t>Lemwerder</t>
  </si>
  <si>
    <t>Werdumer Str. 99</t>
  </si>
  <si>
    <t>Wilhelmshaven</t>
  </si>
  <si>
    <t>Apen</t>
  </si>
  <si>
    <t>Lange Str. 8</t>
  </si>
  <si>
    <t>Bad Zwischenahn</t>
  </si>
  <si>
    <t>Werftstr. 75</t>
  </si>
  <si>
    <t>Nordenham</t>
  </si>
  <si>
    <t>Lauwstr. 5</t>
  </si>
  <si>
    <t>Bockhorn</t>
  </si>
  <si>
    <t>Kirchenstr. 24</t>
  </si>
  <si>
    <t>Brake</t>
  </si>
  <si>
    <t>Butjadingen</t>
  </si>
  <si>
    <t>Am Kirchplatz 1</t>
  </si>
  <si>
    <t>Cloppenburg</t>
  </si>
  <si>
    <t>Loxstedt</t>
  </si>
  <si>
    <t>Jahnstr. 32</t>
  </si>
  <si>
    <t>Dinklage</t>
  </si>
  <si>
    <t>Schulweg 1b</t>
  </si>
  <si>
    <t>Neerstedt</t>
  </si>
  <si>
    <t>Hauptstr. 38</t>
  </si>
  <si>
    <t>Edewecht</t>
  </si>
  <si>
    <t>Kirchenallee 3</t>
  </si>
  <si>
    <t>Barßel</t>
  </si>
  <si>
    <t>Elsfleth</t>
  </si>
  <si>
    <t>Kösliner Str. 11</t>
  </si>
  <si>
    <t>Essen (Oldb)</t>
  </si>
  <si>
    <t>Preussenstr. 45</t>
  </si>
  <si>
    <t>Kirchgasse 3</t>
  </si>
  <si>
    <t>Neuenkirchen</t>
  </si>
  <si>
    <t>Mittellinie 83</t>
  </si>
  <si>
    <t>Grüner Hof 29</t>
  </si>
  <si>
    <t>Friesoythe</t>
  </si>
  <si>
    <t>Ring 14</t>
  </si>
  <si>
    <t>Ganderkesee</t>
  </si>
  <si>
    <t>Vechtaer Str. 2</t>
  </si>
  <si>
    <t>Goldenstedt</t>
  </si>
  <si>
    <t>Markt 2</t>
  </si>
  <si>
    <t>Delmenhorst-Hasbergen</t>
  </si>
  <si>
    <t>Wildeshauser Str. 2</t>
  </si>
  <si>
    <t>Hatten</t>
  </si>
  <si>
    <t>Delmenhorst</t>
  </si>
  <si>
    <t>Vielstedler Str. 48</t>
  </si>
  <si>
    <t>Hude</t>
  </si>
  <si>
    <t>Huntlosen</t>
  </si>
  <si>
    <t>Kastanienallee 2</t>
  </si>
  <si>
    <t>Jaderberg</t>
  </si>
  <si>
    <t>Am Apfelgarten 3</t>
  </si>
  <si>
    <t>Lastrup</t>
  </si>
  <si>
    <t>Franziskusstr. 15</t>
  </si>
  <si>
    <t>Lohne (Oldb)</t>
  </si>
  <si>
    <t>Haselünner Str. 6-10</t>
  </si>
  <si>
    <t>Löningen</t>
  </si>
  <si>
    <t>Kirchreihe 108</t>
  </si>
  <si>
    <t>Mittelweg 5</t>
  </si>
  <si>
    <t>Kirchhofstr. 6</t>
  </si>
  <si>
    <t>Lustgarten 10</t>
  </si>
  <si>
    <t>Lange Str. 60</t>
  </si>
  <si>
    <t>Wangerland</t>
  </si>
  <si>
    <t>Hauptstr. 72</t>
  </si>
  <si>
    <t>Sande</t>
  </si>
  <si>
    <t>Bahnhofstr. 14</t>
  </si>
  <si>
    <t>Schortens</t>
  </si>
  <si>
    <t>Hauptstr. 46</t>
  </si>
  <si>
    <t>Stadland</t>
  </si>
  <si>
    <t>Mühlenstr. 2</t>
  </si>
  <si>
    <t>Sillenstede</t>
  </si>
  <si>
    <t>Kirchplatz 20</t>
  </si>
  <si>
    <t>Friedlandstr. 17</t>
  </si>
  <si>
    <t>Steinfeld (Oldb)</t>
  </si>
  <si>
    <t>Kirchweg 1</t>
  </si>
  <si>
    <t>Schlossplatz 3</t>
  </si>
  <si>
    <t>Varel</t>
  </si>
  <si>
    <t>Marienstr. 14</t>
  </si>
  <si>
    <t>Vechta</t>
  </si>
  <si>
    <t>Ovelgönne</t>
  </si>
  <si>
    <t>Friedrichstr. 55</t>
  </si>
  <si>
    <t>Wardenburg</t>
  </si>
  <si>
    <t>Kirchenstr. 5</t>
  </si>
  <si>
    <t>Westerstede</t>
  </si>
  <si>
    <t>Kirchstr. 4</t>
  </si>
  <si>
    <t>Wiefelstede</t>
  </si>
  <si>
    <t>Sägekuhle 7</t>
  </si>
  <si>
    <t>Wildeshausen</t>
  </si>
  <si>
    <t>Anemonenweg 1</t>
  </si>
  <si>
    <t>Lutherstr. 4</t>
  </si>
  <si>
    <t>Olympiastr. 1</t>
  </si>
  <si>
    <t>Bahnhofstr. 32</t>
  </si>
  <si>
    <t>Ritterstr. 4</t>
  </si>
  <si>
    <t>Mail</t>
  </si>
  <si>
    <t>Mailadresse Kostenträger/in</t>
  </si>
  <si>
    <t xml:space="preserve">St.-Laurentius-Str. 2a </t>
  </si>
  <si>
    <t>Kirchenbuero.Abbehausen@kirche-oldenburg.de</t>
  </si>
  <si>
    <t>Kirchenbuero.Ahlhorn@kirche-oldenburg.de</t>
  </si>
  <si>
    <t>Kirchenbuero.Altenesch@kirche-oldenburg.de</t>
  </si>
  <si>
    <t>Kirchenbuero.Altengroden-WHV@kirche-oldenburg.de</t>
  </si>
  <si>
    <t>Georgstr. 6</t>
  </si>
  <si>
    <t>Kirchenbuero.Altenhuntorf@kirche-oldenburg.de</t>
  </si>
  <si>
    <t>Kirchenbuero.Apen@kirche-oldenburg.de</t>
  </si>
  <si>
    <t>Kirchenbuero.Bad-Zwischenahn@kirche-oldenburg.de</t>
  </si>
  <si>
    <t>Kirchenbuero.Bant@kirche-oldenburg.de</t>
  </si>
  <si>
    <t>Kirchenbuero.Blexen@kirche-oldenburg.de</t>
  </si>
  <si>
    <t>Kirchenbuero.Bockhorn@kirche-oldenburg.de</t>
  </si>
  <si>
    <t>Kirchenbuero.Brake@kirche-oldenburg.de</t>
  </si>
  <si>
    <t>Kirchenbuero.Burhave@kirche-oldenburg.de</t>
  </si>
  <si>
    <t>Kirchenbuero.Cloppenburg@kirche-oldenburg.de</t>
  </si>
  <si>
    <t>Schützenstr. 4</t>
  </si>
  <si>
    <t>Damme</t>
  </si>
  <si>
    <t>Kirchenbuero.Damme@kirche-oldenburg.de</t>
  </si>
  <si>
    <t>Kirchenbuero.Dedesdorf@kirche-oldenburg.de</t>
  </si>
  <si>
    <t>Kirchenbuero.Dinklage@kirche-oldenburg.de</t>
  </si>
  <si>
    <t>Kirchenbuero.Doetlingen@kirche-oldenburg.de</t>
  </si>
  <si>
    <t>Butjadinger Str. 9</t>
  </si>
  <si>
    <t>Kirchenbuero.Edewecht@kirche-oldenburg.de</t>
  </si>
  <si>
    <t>Kirchenbuero.Elisabethfehn@kirche-oldenburg.de</t>
  </si>
  <si>
    <t>Kirchenbuero.Elsfleth@kirche-oldenburg.de</t>
  </si>
  <si>
    <t>Ostlandstr. 14</t>
  </si>
  <si>
    <t>Emstek</t>
  </si>
  <si>
    <t>Kirchenbuero.Emstek@kirche-oldenburg.de</t>
  </si>
  <si>
    <t>Kirchenbuero.Essen@kirche-oldenburg.de</t>
  </si>
  <si>
    <t>Kirchweg 6</t>
  </si>
  <si>
    <t>Kirchenbuero.Friedrichsfehn-Petersfehn@kirche-oldenburg.de</t>
  </si>
  <si>
    <t>Kirchenbuero.Friesoythe@kirche-oldenburg.de</t>
  </si>
  <si>
    <t>Kirchenbuero.Goldenstedt@kirche-oldenburg.de</t>
  </si>
  <si>
    <t>Kirchenbuero.Grossenkneten@kirche-oldenburg.de</t>
  </si>
  <si>
    <t>Kirchenbuero.Hatten@kirche-oldenburg.de</t>
  </si>
  <si>
    <t>Kirchenbuero.Heppens@kirche-oldenburg.de</t>
  </si>
  <si>
    <t>An der Kirche 1</t>
  </si>
  <si>
    <t>Kirchenbuero.Huntlosen@kirche-oldenburg.de</t>
  </si>
  <si>
    <t>Idafehn-Nord 2</t>
  </si>
  <si>
    <t>Ostrhauderfehn</t>
  </si>
  <si>
    <t>Kirchenbuero.Idafehn@kirche-oldenburg.de</t>
  </si>
  <si>
    <t>Am Kirchplatz 13</t>
  </si>
  <si>
    <t>Kirchenbuero.Jever@kirche-oldenburg.de</t>
  </si>
  <si>
    <t>Kirchenbuero.Lastrup-Lindern@kirche-oldenburg.de</t>
  </si>
  <si>
    <t>Kirchenbuero.Lohne@kirche-oldenburg.de</t>
  </si>
  <si>
    <t>Brommystr. 73</t>
  </si>
  <si>
    <t>Kirchenbuero.Loeningen@kirche-oldenburg.de</t>
  </si>
  <si>
    <t>Störtebekerstr. 8</t>
  </si>
  <si>
    <t>Kirchenbuero.Minsen-und-Wiarden@kirche-oldenburg.de</t>
  </si>
  <si>
    <t>Urwaldstr. 5</t>
  </si>
  <si>
    <t>Zetel</t>
  </si>
  <si>
    <t>Kirchenbuero.Neuenburg@kirche-oldenburg.de</t>
  </si>
  <si>
    <t>Kirchenbuero.Neuende@kirche-oldenburg.de</t>
  </si>
  <si>
    <t>Neuenkirchen-Vörden</t>
  </si>
  <si>
    <t>Kirchenbuero.Neuenkirchen@kirche-oldenburg.de</t>
  </si>
  <si>
    <t>Kirchenbuero.Nordenham@kirche-oldenburg.de</t>
  </si>
  <si>
    <t>Kirchenbuero.Ofen@kirche-oldenburg.de</t>
  </si>
  <si>
    <t>Langenweg 165</t>
  </si>
  <si>
    <t>Kirchenbuero.OL-Ofenerdiek@kirche-oldenburg.de</t>
  </si>
  <si>
    <t>Butjadinger Str. 59</t>
  </si>
  <si>
    <t>Kirchenbuero.Ohmstede@kirche-oldenburg.de</t>
  </si>
  <si>
    <t>Kirchenbuero.Osternburg@kirche-oldenburg.de</t>
  </si>
  <si>
    <t>Kirchenbuero.Pakens@kirche-oldenburg.de</t>
  </si>
  <si>
    <t xml:space="preserve">Denkmalsplatz 2 </t>
  </si>
  <si>
    <t>Rastede</t>
  </si>
  <si>
    <t>Kirchenbuero.Rastede@kirche-oldenburg.de</t>
  </si>
  <si>
    <t>Schleusenstr. 157</t>
  </si>
  <si>
    <t>Kirchenbuero.Reekenfeld@kirche-oldenburg.de</t>
  </si>
  <si>
    <t>Schulstr.5</t>
  </si>
  <si>
    <t>Kirchenbuero.Rodenkirchen@kirche-oldenburg.de</t>
  </si>
  <si>
    <t>Kirchenbuero.Sande@kirche-oldenburg.de</t>
  </si>
  <si>
    <t>Kirchenbuero.Sandkrug@kirche-oldenburg.de</t>
  </si>
  <si>
    <t>Kirchenbuero.Schortens@kirche-oldenburg.de</t>
  </si>
  <si>
    <t>Lindenstr. 20</t>
  </si>
  <si>
    <t>Kirchenbuero.Schwei@kirche-oldenburg.de</t>
  </si>
  <si>
    <t>Kirchenstr. 63</t>
  </si>
  <si>
    <t>Jade</t>
  </si>
  <si>
    <t>Kirchenbuero.Schweiburg@kirche-oldenburg.de</t>
  </si>
  <si>
    <t>Schönemoorer Dorfstr. 10</t>
  </si>
  <si>
    <t>Kirchenbuero.Schoenemoor@kirche-oldenburg.de</t>
  </si>
  <si>
    <t>Kirchenbuero.Seefeld@kirche-oldenburg.de</t>
  </si>
  <si>
    <t>Kirchenbuero.Steinfeld@kirche-oldenburg.de</t>
  </si>
  <si>
    <t>Kirchenbuero.Stollhamm@kirche-oldenburg.de</t>
  </si>
  <si>
    <t>Stuhrer Landstr. 142</t>
  </si>
  <si>
    <t>Stuhr</t>
  </si>
  <si>
    <t>Kirchenbuero.Stuhr@kirche-oldenburg.de</t>
  </si>
  <si>
    <t>Schmiedestr. 7</t>
  </si>
  <si>
    <t>Kirchenbuero.Tettens-Middoge@kirche-oldenburg.de</t>
  </si>
  <si>
    <t>Kirchenbuero.Tossens@kirche-oldenburg.de</t>
  </si>
  <si>
    <t>Kirchenbuero.Varel@kirche-oldenburg.de</t>
  </si>
  <si>
    <t>Varreler Landstr. 69</t>
  </si>
  <si>
    <t>Kirchenbuero.Varrel@kirche-oldenburg.de</t>
  </si>
  <si>
    <t>Kirchenbuero.Vechta@kirche-oldenburg.de</t>
  </si>
  <si>
    <t>Kirchenbuero.Ovelgoenne@kirche-oldenburg.de</t>
  </si>
  <si>
    <t>Kirchenbuero.Wardenburg@kirche-oldenburg.de</t>
  </si>
  <si>
    <t>Deichstr. 120</t>
  </si>
  <si>
    <t>Berne</t>
  </si>
  <si>
    <t>Kirchenbuero.Berne@kirche-oldenburg.de</t>
  </si>
  <si>
    <t>Kirchenbuero.Westerstede@kirche-oldenburg.de</t>
  </si>
  <si>
    <t>Kirchenbuero.Wiefelstede@kirche-oldenburg.de</t>
  </si>
  <si>
    <t>Kirchenbuero.Wildeshausen@kirche-oldenburg.de</t>
  </si>
  <si>
    <t>Corporalskamp 2</t>
  </si>
  <si>
    <t>Kirchenbuero.Zetel@kirche-oldenburg.de</t>
  </si>
  <si>
    <t>Kirchenbuero.Delmenhorst@kirche-oldenburg.de</t>
  </si>
  <si>
    <t>Kirchenbuero-Christus-und-Garnisonkirche.Wilhelmshaven@kirche-oldenburg.de</t>
  </si>
  <si>
    <t>KG Bad Zwischenahn 2110</t>
  </si>
  <si>
    <t>Leistung gemäß IT-Servicekatalog:</t>
  </si>
  <si>
    <t>Allgemeine Verwaltung</t>
  </si>
  <si>
    <t>Bau-Liegenschaften</t>
  </si>
  <si>
    <t>Gottosptr. 17</t>
  </si>
  <si>
    <t>Bischof</t>
  </si>
  <si>
    <t>Dezernat I</t>
  </si>
  <si>
    <t>Dezernat II</t>
  </si>
  <si>
    <t>Dezernat III</t>
  </si>
  <si>
    <t>Finanzen</t>
  </si>
  <si>
    <t>Gemeindeberatung</t>
  </si>
  <si>
    <t>Mühlenstr. 126</t>
  </si>
  <si>
    <t>Personal</t>
  </si>
  <si>
    <t>RDS Ammerland</t>
  </si>
  <si>
    <t>RDS Delmenhorst/Oldenburg Land</t>
  </si>
  <si>
    <t>RDS Friesland-Wilhelmshaven</t>
  </si>
  <si>
    <t>RDS Oldenburger Münsterland</t>
  </si>
  <si>
    <t>RDS Wesermarsch</t>
  </si>
  <si>
    <t>Dezernat1@kirche-oldenburg.de</t>
  </si>
  <si>
    <t>Dezernat2@kirche-oldenburg.de</t>
  </si>
  <si>
    <t>Dezernat3@kirche-oldenburg.de</t>
  </si>
  <si>
    <t>Leitung.RDSDOLL@kirche-oldenburg.de</t>
  </si>
  <si>
    <t>Leitung.RDSFRW@kirche-oldenburg.de</t>
  </si>
  <si>
    <t>Leitung.RDSOM@kirche-oldenburg.de</t>
  </si>
  <si>
    <t>Leitung.RDSWM@kirche-oldenburg.de</t>
  </si>
  <si>
    <t>Leitung.ZDSAV@kirche-oldenburg.de</t>
  </si>
  <si>
    <t>Leitung.ZDSBAU-LI@kirche-oldenburg.de</t>
  </si>
  <si>
    <t>Leitung.ZDSFIN@kirche-oldenburg.de</t>
  </si>
  <si>
    <t>Leitung.ZDSPERS@kirche-oldenburg.de</t>
  </si>
  <si>
    <t>Leitung.GKV@kirche-oldenburg.de</t>
  </si>
  <si>
    <t>Bischof@kirche-oldenburg.de</t>
  </si>
  <si>
    <t>Gemeindeberatung@kirche-oldenburg.de</t>
  </si>
  <si>
    <t>Kirchenkreis.AML@kirche-oldenburg.de</t>
  </si>
  <si>
    <t>Kirchenkreis.DOLL@kirche-oldenburg.de</t>
  </si>
  <si>
    <t>Kirchenkreis.FRW@kirche-oldenburg.de</t>
  </si>
  <si>
    <t>Kirchenkreis.OLM@kirche-oldenburg.de</t>
  </si>
  <si>
    <t>Kirchenkreis.OLS@kirche-oldenburg.de</t>
  </si>
  <si>
    <t>Kirchenkreis.WM@kirche-oldenburg.de</t>
  </si>
  <si>
    <t>Produktcode</t>
  </si>
  <si>
    <t>Kirchenbuero.Ol-Eversten@kirche-oldenburg.de</t>
  </si>
  <si>
    <t>Kirchenbuero.WHV-Luthergemeinde@kirche-oldenburg.de</t>
  </si>
  <si>
    <t>Kirchenbuero-Kirchhofstr.Oldenburg@kirche-oldenburg.de</t>
  </si>
  <si>
    <t>Kirchenbuero.Whv-Nord@kirche-oldenburg.de</t>
  </si>
  <si>
    <t>Kirchenbuero.Fedderwarden@kirche-oldenburg.de</t>
  </si>
  <si>
    <t>Ekito.Geschaeftsfuehrung@kirche-oldenburg.de</t>
  </si>
  <si>
    <t>Leitung@diakonie-whv.de</t>
  </si>
  <si>
    <t>Lange Str. 6</t>
  </si>
  <si>
    <t>Kirchenstr. 1</t>
  </si>
  <si>
    <t>Weserstr. 192</t>
  </si>
  <si>
    <t>Lange Str. 39</t>
  </si>
  <si>
    <t>Zentrale@diakonie-doll.de</t>
  </si>
  <si>
    <t>Güterstr. 3</t>
  </si>
  <si>
    <t>Friesoyther Str. 9</t>
  </si>
  <si>
    <t>Bürgermeister-Müller-Str. 9</t>
  </si>
  <si>
    <t>Diakonisches-Werk@t-online.de</t>
  </si>
  <si>
    <t>Kroll@diakonie-ammerland.de</t>
  </si>
  <si>
    <t>Diakonisches-Werk-Nordenham@t-online.de</t>
  </si>
  <si>
    <t>DW-Ol-Stadt@diakonie-ol.de</t>
  </si>
  <si>
    <t>Ab hier sind derzeit keine weiteren Angaben erforderlich.</t>
  </si>
  <si>
    <t>Gewünschte Leistungen</t>
  </si>
  <si>
    <t>Einrichtung2</t>
  </si>
  <si>
    <t>Ev.-luth. Gesamtkirchengemeinde Eversten</t>
  </si>
  <si>
    <t>Lindenallee 10</t>
  </si>
  <si>
    <t>kitafachberatung@gmx.de</t>
  </si>
  <si>
    <t>Ev.-luth. Kirchengemeinde Ahlhorn</t>
  </si>
  <si>
    <t>Ev.-luth. Kirchengemeinde Altenesch</t>
  </si>
  <si>
    <t>Ev.-luth. Kirchengemeinde Altengroden</t>
  </si>
  <si>
    <t>Ev.-luth. Kirchengemeinde Apen</t>
  </si>
  <si>
    <t>Ev.-luth. Kirchengemeinde Bad Zwischenahn</t>
  </si>
  <si>
    <t>Ev.-luth. Kirchengemeinde Bant</t>
  </si>
  <si>
    <t>Ev.-luth. Kirchengemeinde Bardewisch</t>
  </si>
  <si>
    <t>Ev.-luth. Kirchengemeinde Blexen</t>
  </si>
  <si>
    <t>Ev.-luth. Kirchengemeinde Bockhorn</t>
  </si>
  <si>
    <t>Ev.-luth. Kirchengemeinde Burhave</t>
  </si>
  <si>
    <t>Ev.-luth. Kirchengemeinde Cloppenburg</t>
  </si>
  <si>
    <t>Ev.-luth. Kirchengemeinde Dedesdorf</t>
  </si>
  <si>
    <t>Ev.-luth. Kirchengemeinde Dinklage</t>
  </si>
  <si>
    <t>Ev.-luth. Kirchengemeinde Dötlingen</t>
  </si>
  <si>
    <t>Ev.-luth. Kirchengemeinde Edewecht</t>
  </si>
  <si>
    <t>Ev.-luth. Kirchengemeinde Elisabethfehn</t>
  </si>
  <si>
    <t>Ev.-luth. Kirchengemeinde Elsfleth</t>
  </si>
  <si>
    <t>Ev.-luth. Kirchengemeinde Essen (Oldb)</t>
  </si>
  <si>
    <t>Ev.-luth. Kirchengemeinde Fedderwardergroden</t>
  </si>
  <si>
    <t>Ev.-luth. Kirchengemeinde Fladderlohausen</t>
  </si>
  <si>
    <t>Ev.-luth. Kirchengemeinde Friedrichsfehn-Petersfehn</t>
  </si>
  <si>
    <t>Ev.-luth. Kirchengemeinde Friesoythe</t>
  </si>
  <si>
    <t>Ev.-luth. Kirchengemeinde Ganderkesee</t>
  </si>
  <si>
    <t>Ev.-luth. Kirchengemeinde Goldenstedt</t>
  </si>
  <si>
    <t>Ev.-luth. Kirchengemeinde Großenkneten</t>
  </si>
  <si>
    <t>Ev.-luth. Kirchengemeinde Hasbergen</t>
  </si>
  <si>
    <t>Ev.-luth. Kirchengemeinde Hatten</t>
  </si>
  <si>
    <t>Ev.-luth. Kirchengemeinde Heilig-Geist-DEL</t>
  </si>
  <si>
    <t>Ev.-luth. Kirchengemeinde Heppens</t>
  </si>
  <si>
    <t>Ev.-luth. Kirchengemeinde Hude</t>
  </si>
  <si>
    <t>Ev.-luth. Kirchengemeinde Huntlosen</t>
  </si>
  <si>
    <t>Ev.-luth. Kirchengemeinde Jade</t>
  </si>
  <si>
    <t>Ev.-luth. Kirchengemeinde Jever</t>
  </si>
  <si>
    <t>Ev.-luth. Kirchengemeinde Lastrup</t>
  </si>
  <si>
    <t>Ev.-luth. Kirchengemeinde Lohne</t>
  </si>
  <si>
    <t>Ev.-luth. Kirchengemeinde Löningen</t>
  </si>
  <si>
    <t>Ev.-luth. Kirchengemeinde Neuende</t>
  </si>
  <si>
    <t>Ev.-luth. Kirchengemeinde Neuengroden</t>
  </si>
  <si>
    <t>Ev.-luth. Kirchengemeinde Nordenham</t>
  </si>
  <si>
    <t>Ev.-luth. Kirchengemeinde Ofen</t>
  </si>
  <si>
    <t>Ev.-luth. Kirchengemeinde Oldenburg-Stadt</t>
  </si>
  <si>
    <t>Ev.-luth. Kirchengemeinde Osternburg</t>
  </si>
  <si>
    <t>Ev.-luth. Kirchengemeinde Pakens</t>
  </si>
  <si>
    <t>Ev.-luth. Kirchengemeinde Sande</t>
  </si>
  <si>
    <t>Ev.-luth. Kirchengemeinde Sandkrug</t>
  </si>
  <si>
    <t>Ev.-luth. Kirchengemeinde Schortens</t>
  </si>
  <si>
    <t>Ev.-luth. Kirchengemeinde Seefeld</t>
  </si>
  <si>
    <t>Ev.-luth. Kirchengemeinde Sillenstede</t>
  </si>
  <si>
    <t>Ev.-luth. Kirchengemeinde Steinfeld</t>
  </si>
  <si>
    <t>Ev.-luth. Kirchengemeinde Stollhamm</t>
  </si>
  <si>
    <t>Ev.-luth. Kirchengemeinde Tossens</t>
  </si>
  <si>
    <t>Ev.-luth. Kirchengemeinde Varel</t>
  </si>
  <si>
    <t>Ev.-luth. Kirchengemeinde Vechta</t>
  </si>
  <si>
    <t>Ev.-luth. Kirchengemeinde Vier-Kirchen-Ovelgönne</t>
  </si>
  <si>
    <t>Ev.-luth. Kirchengemeinde Voslapp</t>
  </si>
  <si>
    <t>Ev.-luth. Kirchengemeinde Waddens</t>
  </si>
  <si>
    <t>Ev.-luth. Kirchengemeinde Wardenburg</t>
  </si>
  <si>
    <t>Ev.-luth. Kirchengemeinde Westerstede</t>
  </si>
  <si>
    <t>Ev.-luth. Kirchengemeinde Wiefelstede</t>
  </si>
  <si>
    <t>Ev.-luth. Kirchengemeinde Wildeshausen</t>
  </si>
  <si>
    <t>Ev.-luth. Kirchengemeinde Altenhuntorf</t>
  </si>
  <si>
    <t>Ev.-luth. Kirchengemeinde Bakum</t>
  </si>
  <si>
    <t>Ev.-luth. Kirchengemeinde Bardenfleth</t>
  </si>
  <si>
    <t>Ev.-luth. Kirchengemeinde Berne</t>
  </si>
  <si>
    <t>Ev.-luth. Kirchengemeinde Bloherfelde</t>
  </si>
  <si>
    <t>Ev.-luth. Kirchengemeinde Brake an der Weser</t>
  </si>
  <si>
    <t>Ev.-luth. Kirchengemeinde Cleverns-Sandel</t>
  </si>
  <si>
    <t>Ev.-luth. Kirchengemeinde Damme</t>
  </si>
  <si>
    <t>Ev.-luth. Kirchengemeinde St. Johannes-DEL</t>
  </si>
  <si>
    <t>Ev.-luth. Kirchengemeinde St. Stephanus-DEL</t>
  </si>
  <si>
    <t>Ev.-luth. Kirchengemeinde Stadtkirche-DEL</t>
  </si>
  <si>
    <t>Ev.-luth. Kirchengemeinde Zu den Zwölf Aposteln</t>
  </si>
  <si>
    <t>Ev.-luth. Kirchengemeinde Eckwarden</t>
  </si>
  <si>
    <t>Ev.-luth. Kirchengemeinde Emstek-Cappeln</t>
  </si>
  <si>
    <t>Ev.-luth. Kirchengemeinde Esenshamm</t>
  </si>
  <si>
    <t>Ev.-luth. Kirchengemeinde Fedderwardern</t>
  </si>
  <si>
    <t>Ev.-luth. Kirchengemeinde Garrel</t>
  </si>
  <si>
    <t>Ev.-luth. Kirchengemeinde Hohenkirchen</t>
  </si>
  <si>
    <t>Ev.-luth. Kirchengemeinde Holle-Wüsting</t>
  </si>
  <si>
    <t>Ev.-luth. Kirchengemeinde Idafehn</t>
  </si>
  <si>
    <t>Ev.-luth. Kirchengemeinde Langwarden</t>
  </si>
  <si>
    <t>Ev.-luth. Kirchengemeinde Lindern</t>
  </si>
  <si>
    <t>Ev.-luth. Kirchengemeinde Middoge</t>
  </si>
  <si>
    <t>Ev.-luth. Kirchengemeinde Minsen</t>
  </si>
  <si>
    <t>Ev.-luth. Kirchengemeinde Molbergen</t>
  </si>
  <si>
    <t>Ev.-luth. Kirchengemeinde Neuenbrok</t>
  </si>
  <si>
    <t>Ev.-luth. Kirchengemeinde Neuenburg</t>
  </si>
  <si>
    <t>Ev.-luth. Kirchengemeinde Neuenhuntorf</t>
  </si>
  <si>
    <t>Ev.-luth. Kirchengemeinde Neuenkirchen</t>
  </si>
  <si>
    <t>Ev.-luth. Kirchengemeinde Nikolai Eversten</t>
  </si>
  <si>
    <t>Ev.-luth. Kirchengemeinde Ofenerdiek</t>
  </si>
  <si>
    <t>Ev.-luth. Kirchengemeinde Ohmstede</t>
  </si>
  <si>
    <t>Ev.-luth. Kirchengemeinde Oldorf</t>
  </si>
  <si>
    <t>Ev.-luth. Kirchengemeinde Rastede</t>
  </si>
  <si>
    <t>Ev.-luth. Kirchengemeinde Reekenfeld</t>
  </si>
  <si>
    <t>Ev.-luth. Kirchengemeinde Rodenkirchen</t>
  </si>
  <si>
    <t>Ev.-luth. Kirchengemeinde Schönemoor</t>
  </si>
  <si>
    <t>Ev.-luth. Kirchengemeinde Schwei</t>
  </si>
  <si>
    <t>Ev.-luth. Kirchengemeinde Schweiburg</t>
  </si>
  <si>
    <t>Ev.-luth. Kirchengemeinde Sengwarden</t>
  </si>
  <si>
    <t>Ev.-luth. Kirchengemeinde St. Ansgar Eversten</t>
  </si>
  <si>
    <t>Ev.-luth. Kirchengemeinde St. Joost-Wüppels</t>
  </si>
  <si>
    <t>Ev.-luth. Kirchengemeinde Stuhr</t>
  </si>
  <si>
    <t>Ev.-luth. Kirchengemeinde Tettens</t>
  </si>
  <si>
    <t>Ev.-luth. Kirchengemeinde Varrel</t>
  </si>
  <si>
    <t>Ev.-luth. Kirchengemeinde Visbek</t>
  </si>
  <si>
    <t>Ev.-luth. Kirchengemeinde Waddewarden-Westrum</t>
  </si>
  <si>
    <t>Ev.-luth. Kirchengemeinde Wangerooge</t>
  </si>
  <si>
    <t>Ev.-luth. Kirchengemeinde Warfleth</t>
  </si>
  <si>
    <t>Ev.-luth. Kirchengemeinde Wiarden</t>
  </si>
  <si>
    <t>Ev.-luth. Kirchengemeinde Christus- und Garnisonskirche WHV</t>
  </si>
  <si>
    <t>Ev.-luth. Kirchengemeinde Lutherkirche WHV</t>
  </si>
  <si>
    <t>Ev.-luth. Kirchengemeinde Wulfenau</t>
  </si>
  <si>
    <t>Ev.-luth. Kirchengemeinde Zetel</t>
  </si>
  <si>
    <t>Ev.-luth. Kirchengemeinde Abbehausen</t>
  </si>
  <si>
    <t>Ev.-luth. Kirchengemeinde Accum</t>
  </si>
  <si>
    <t>Mühlenstr.2</t>
  </si>
  <si>
    <t>Kapellenweg 17</t>
  </si>
  <si>
    <t>Bakum</t>
  </si>
  <si>
    <t>Am Kirchhof 4</t>
  </si>
  <si>
    <t>Zietenstr. 6</t>
  </si>
  <si>
    <t>Dorfstr. 40</t>
  </si>
  <si>
    <t>Vielstedter Str. 48</t>
  </si>
  <si>
    <t>Hauptstr. 20</t>
  </si>
  <si>
    <t>Visbek</t>
  </si>
  <si>
    <t>Sillensteder Str.10</t>
  </si>
  <si>
    <t>Dorfplatz 34</t>
  </si>
  <si>
    <t>Wangerooge</t>
  </si>
  <si>
    <t>Jahnstr.30</t>
  </si>
  <si>
    <t>Kirchenverband Delmenhorst</t>
  </si>
  <si>
    <t>Ev.-luth. Kirchenverband Delmenhorst</t>
  </si>
  <si>
    <t>152-05-00-12-02:1000-2285</t>
  </si>
  <si>
    <t>Kirchenbuero.Accum@kirche-oldenburg.de</t>
  </si>
  <si>
    <t>Kirchenbuero.Bakum@kirche-oldenburg.de</t>
  </si>
  <si>
    <t>Schulstr. 5</t>
  </si>
  <si>
    <t>Hauptstr. 204</t>
  </si>
  <si>
    <t>Deichstr. 12</t>
  </si>
  <si>
    <t>Lübbe-Siebert-Str. 4</t>
  </si>
  <si>
    <t>Ritterstr. 6a</t>
  </si>
  <si>
    <t>Fährstr. 13</t>
  </si>
  <si>
    <t>Alte Heerstr. 40</t>
  </si>
  <si>
    <t>Heppenser Str. 29</t>
  </si>
  <si>
    <t>Bahnhofstr. 61</t>
  </si>
  <si>
    <t>Grothstr. 10</t>
  </si>
  <si>
    <t>Kirchstr. 9</t>
  </si>
  <si>
    <t>Kirchstr. 2</t>
  </si>
  <si>
    <t>Hauptstr. 45 A</t>
  </si>
  <si>
    <t>Hamelstr. 2</t>
  </si>
  <si>
    <t>Eichendorffstr. 1</t>
  </si>
  <si>
    <t>Flutstr. 233A</t>
  </si>
  <si>
    <t>NK-Inst-19.2</t>
  </si>
  <si>
    <t>ZG-TC-19.2</t>
  </si>
  <si>
    <t>LTE SIM-Karte</t>
  </si>
  <si>
    <t>Speicherplatzerweiterung persönliches Postfach</t>
  </si>
  <si>
    <t>Speicherplatzerweiterung Institutionelles Postfach</t>
  </si>
  <si>
    <t>24" Monitor</t>
  </si>
  <si>
    <t>MR-GR-20.1</t>
  </si>
  <si>
    <t>19" Monitor</t>
  </si>
  <si>
    <t>MR-KL-20.1</t>
  </si>
  <si>
    <t>SP-Account-20.1</t>
  </si>
  <si>
    <t>SP-Inst-20.1</t>
  </si>
  <si>
    <t>PA-KiTa-20.1</t>
  </si>
  <si>
    <t>IGEL Stick</t>
  </si>
  <si>
    <t>IT-Pauschale für Kindertagesstätten</t>
  </si>
  <si>
    <t>Nicolai-Platz 3</t>
  </si>
  <si>
    <t>TK-LTE-21.1</t>
  </si>
  <si>
    <t>Hasberger Dorfstr. 70</t>
  </si>
  <si>
    <t>ZG-NB-21.1</t>
  </si>
  <si>
    <t>ZG-Stick-20.1</t>
  </si>
  <si>
    <t>Version vom 01.06.2021</t>
  </si>
  <si>
    <t>RDS Ammerland Oldenburg Stadt</t>
  </si>
  <si>
    <t>Leitung.RDSAML-OLS@kirche-oldenburg.de</t>
  </si>
  <si>
    <t>IT und Organisation</t>
  </si>
  <si>
    <t>Leitung.ZDSITO@kirche-oldenburg.de</t>
  </si>
  <si>
    <t>Bremer Str.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</si>
</sst>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7]_-;\-* #,##0.00\ [$€-407]_-;_-* &quot;-&quot;??\ [$€-407]_-;_-@_-"/>
    <numFmt numFmtId="166" formatCode="#,##0.00\ &quot;€&quot;"/>
    <numFmt numFmtId="167" formatCode="[$-407]mmm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0"/>
      <color indexed="23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2"/>
      <color rgb="FF0066FF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theme="0" tint="-0.499984740745262"/>
      <name val="Arial"/>
      <family val="2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10"/>
      <name val="Arial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2"/>
      <color theme="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0" tint="-0.499984740745262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"/>
      <color theme="0"/>
      <name val="Arial"/>
      <family val="2"/>
    </font>
    <font>
      <u/>
      <sz val="10"/>
      <color theme="10"/>
      <name val="Arial"/>
    </font>
    <font>
      <sz val="10"/>
      <name val="MS Sans Serif"/>
    </font>
    <font>
      <sz val="10"/>
      <name val="MS Sans Serif"/>
      <family val="2"/>
    </font>
    <font>
      <sz val="10"/>
      <color indexed="8"/>
      <name val="Arial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7">
    <xf numFmtId="0" fontId="0" fillId="0" borderId="0"/>
    <xf numFmtId="44" fontId="30" fillId="0" borderId="0" applyFont="0" applyFill="0" applyBorder="0" applyAlignment="0" applyProtection="0"/>
    <xf numFmtId="0" fontId="31" fillId="0" borderId="0"/>
    <xf numFmtId="0" fontId="12" fillId="0" borderId="0"/>
    <xf numFmtId="44" fontId="30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8" fillId="9" borderId="0" applyNumberFormat="0" applyBorder="0" applyAlignment="0" applyProtection="0"/>
    <xf numFmtId="0" fontId="42" fillId="34" borderId="0" applyNumberFormat="0" applyBorder="0" applyAlignment="0" applyProtection="0"/>
    <xf numFmtId="0" fontId="28" fillId="10" borderId="0" applyNumberFormat="0" applyBorder="0" applyAlignment="0" applyProtection="0"/>
    <xf numFmtId="0" fontId="42" fillId="35" borderId="0" applyNumberFormat="0" applyBorder="0" applyAlignment="0" applyProtection="0"/>
    <xf numFmtId="0" fontId="28" fillId="11" borderId="0" applyNumberFormat="0" applyBorder="0" applyAlignment="0" applyProtection="0"/>
    <xf numFmtId="0" fontId="42" fillId="30" borderId="0" applyNumberFormat="0" applyBorder="0" applyAlignment="0" applyProtection="0"/>
    <xf numFmtId="0" fontId="28" fillId="12" borderId="0" applyNumberFormat="0" applyBorder="0" applyAlignment="0" applyProtection="0"/>
    <xf numFmtId="0" fontId="42" fillId="31" borderId="0" applyNumberFormat="0" applyBorder="0" applyAlignment="0" applyProtection="0"/>
    <xf numFmtId="0" fontId="28" fillId="13" borderId="0" applyNumberFormat="0" applyBorder="0" applyAlignment="0" applyProtection="0"/>
    <xf numFmtId="0" fontId="42" fillId="36" borderId="0" applyNumberFormat="0" applyBorder="0" applyAlignment="0" applyProtection="0"/>
    <xf numFmtId="0" fontId="28" fillId="14" borderId="0" applyNumberFormat="0" applyBorder="0" applyAlignment="0" applyProtection="0"/>
    <xf numFmtId="0" fontId="43" fillId="37" borderId="22" applyNumberFormat="0" applyAlignment="0" applyProtection="0"/>
    <xf numFmtId="0" fontId="21" fillId="6" borderId="5" applyNumberFormat="0" applyAlignment="0" applyProtection="0"/>
    <xf numFmtId="0" fontId="44" fillId="37" borderId="23" applyNumberFormat="0" applyAlignment="0" applyProtection="0"/>
    <xf numFmtId="0" fontId="22" fillId="6" borderId="4" applyNumberFormat="0" applyAlignment="0" applyProtection="0"/>
    <xf numFmtId="0" fontId="45" fillId="24" borderId="23" applyNumberFormat="0" applyAlignment="0" applyProtection="0"/>
    <xf numFmtId="0" fontId="20" fillId="5" borderId="4" applyNumberFormat="0" applyAlignment="0" applyProtection="0"/>
    <xf numFmtId="0" fontId="46" fillId="0" borderId="24" applyNumberFormat="0" applyFill="0" applyAlignment="0" applyProtection="0"/>
    <xf numFmtId="0" fontId="2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7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19" fillId="4" borderId="0" applyNumberFormat="0" applyBorder="0" applyAlignment="0" applyProtection="0"/>
    <xf numFmtId="0" fontId="31" fillId="39" borderId="25" applyNumberFormat="0" applyFont="0" applyAlignment="0" applyProtection="0"/>
    <xf numFmtId="0" fontId="12" fillId="8" borderId="8" applyNumberFormat="0" applyFont="0" applyAlignment="0" applyProtection="0"/>
    <xf numFmtId="0" fontId="51" fillId="20" borderId="0" applyNumberFormat="0" applyBorder="0" applyAlignment="0" applyProtection="0"/>
    <xf numFmtId="0" fontId="18" fillId="3" borderId="0" applyNumberFormat="0" applyBorder="0" applyAlignment="0" applyProtection="0"/>
    <xf numFmtId="0" fontId="30" fillId="0" borderId="0"/>
    <xf numFmtId="0" fontId="52" fillId="0" borderId="26" applyNumberFormat="0" applyFill="0" applyAlignment="0" applyProtection="0"/>
    <xf numFmtId="0" fontId="14" fillId="0" borderId="1" applyNumberFormat="0" applyFill="0" applyAlignment="0" applyProtection="0"/>
    <xf numFmtId="0" fontId="53" fillId="0" borderId="27" applyNumberFormat="0" applyFill="0" applyAlignment="0" applyProtection="0"/>
    <xf numFmtId="0" fontId="15" fillId="0" borderId="2" applyNumberFormat="0" applyFill="0" applyAlignment="0" applyProtection="0"/>
    <xf numFmtId="0" fontId="54" fillId="0" borderId="28" applyNumberFormat="0" applyFill="0" applyAlignment="0" applyProtection="0"/>
    <xf numFmtId="0" fontId="16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9" applyNumberFormat="0" applyFill="0" applyAlignment="0" applyProtection="0"/>
    <xf numFmtId="0" fontId="23" fillId="0" borderId="6" applyNumberFormat="0" applyFill="0" applyAlignment="0" applyProtection="0"/>
    <xf numFmtId="44" fontId="3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40" borderId="30" applyNumberFormat="0" applyAlignment="0" applyProtection="0"/>
    <xf numFmtId="0" fontId="24" fillId="7" borderId="7" applyNumberFormat="0" applyAlignment="0" applyProtection="0"/>
    <xf numFmtId="0" fontId="60" fillId="0" borderId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28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28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28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28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28" fillId="58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8" borderId="8" applyNumberFormat="0" applyFont="0" applyAlignment="0" applyProtection="0"/>
    <xf numFmtId="0" fontId="10" fillId="0" borderId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65" fillId="0" borderId="0"/>
    <xf numFmtId="44" fontId="30" fillId="0" borderId="0" applyFont="0" applyFill="0" applyBorder="0" applyAlignment="0" applyProtection="0"/>
    <xf numFmtId="0" fontId="10" fillId="0" borderId="0"/>
    <xf numFmtId="0" fontId="10" fillId="8" borderId="8" applyNumberFormat="0" applyFont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8" borderId="8" applyNumberFormat="0" applyFont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0" borderId="0"/>
    <xf numFmtId="0" fontId="30" fillId="0" borderId="0"/>
    <xf numFmtId="0" fontId="42" fillId="26" borderId="0" applyNumberFormat="0" applyBorder="0" applyAlignment="0" applyProtection="0"/>
    <xf numFmtId="0" fontId="8" fillId="8" borderId="8" applyNumberFormat="0" applyFont="0" applyAlignment="0" applyProtection="0"/>
    <xf numFmtId="0" fontId="31" fillId="25" borderId="0" applyNumberFormat="0" applyBorder="0" applyAlignment="0" applyProtection="0"/>
    <xf numFmtId="0" fontId="61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31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30" fillId="0" borderId="0"/>
    <xf numFmtId="0" fontId="8" fillId="0" borderId="0"/>
    <xf numFmtId="0" fontId="8" fillId="8" borderId="8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30" fillId="0" borderId="0"/>
    <xf numFmtId="0" fontId="8" fillId="0" borderId="0"/>
    <xf numFmtId="0" fontId="8" fillId="8" borderId="8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31" fillId="23" borderId="0" applyNumberFormat="0" applyBorder="0" applyAlignment="0" applyProtection="0"/>
    <xf numFmtId="0" fontId="30" fillId="0" borderId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0" borderId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42" fillId="29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8" borderId="0" applyNumberFormat="0" applyBorder="0" applyAlignment="0" applyProtection="0"/>
    <xf numFmtId="0" fontId="42" fillId="27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30" fillId="0" borderId="0"/>
    <xf numFmtId="0" fontId="30" fillId="0" borderId="0"/>
    <xf numFmtId="0" fontId="73" fillId="0" borderId="0"/>
    <xf numFmtId="164" fontId="30" fillId="0" borderId="0" applyFont="0" applyFill="0" applyBorder="0" applyAlignment="0" applyProtection="0"/>
    <xf numFmtId="0" fontId="30" fillId="0" borderId="0"/>
    <xf numFmtId="0" fontId="8" fillId="8" borderId="8" applyNumberFormat="0" applyFont="0" applyAlignment="0" applyProtection="0"/>
    <xf numFmtId="0" fontId="30" fillId="0" borderId="0"/>
    <xf numFmtId="0" fontId="30" fillId="0" borderId="0"/>
    <xf numFmtId="0" fontId="73" fillId="0" borderId="0"/>
    <xf numFmtId="9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74" fillId="0" borderId="0"/>
    <xf numFmtId="0" fontId="74" fillId="0" borderId="0"/>
    <xf numFmtId="0" fontId="30" fillId="0" borderId="0"/>
    <xf numFmtId="0" fontId="60" fillId="0" borderId="0"/>
    <xf numFmtId="0" fontId="7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8" borderId="8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8" borderId="8" applyNumberFormat="0" applyFont="0" applyAlignment="0" applyProtection="0"/>
    <xf numFmtId="0" fontId="30" fillId="0" borderId="0"/>
    <xf numFmtId="0" fontId="6" fillId="0" borderId="0"/>
    <xf numFmtId="44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5" fillId="0" borderId="0"/>
    <xf numFmtId="0" fontId="7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/>
    <xf numFmtId="0" fontId="30" fillId="0" borderId="0"/>
    <xf numFmtId="0" fontId="65" fillId="0" borderId="0"/>
    <xf numFmtId="0" fontId="30" fillId="0" borderId="0"/>
    <xf numFmtId="0" fontId="6" fillId="0" borderId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7" fillId="0" borderId="0"/>
    <xf numFmtId="40" fontId="77" fillId="0" borderId="0" applyFont="0" applyFill="0" applyBorder="0" applyAlignment="0" applyProtection="0"/>
    <xf numFmtId="0" fontId="78" fillId="0" borderId="0"/>
    <xf numFmtId="40" fontId="78" fillId="0" borderId="0" applyFont="0" applyFill="0" applyBorder="0" applyAlignment="0" applyProtection="0"/>
    <xf numFmtId="0" fontId="78" fillId="0" borderId="0"/>
    <xf numFmtId="40" fontId="78" fillId="0" borderId="0" applyFont="0" applyFill="0" applyBorder="0" applyAlignment="0" applyProtection="0"/>
    <xf numFmtId="0" fontId="78" fillId="0" borderId="0"/>
    <xf numFmtId="0" fontId="79" fillId="0" borderId="0"/>
    <xf numFmtId="0" fontId="32" fillId="0" borderId="0"/>
    <xf numFmtId="0" fontId="5" fillId="0" borderId="0"/>
    <xf numFmtId="0" fontId="5" fillId="8" borderId="8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4" fillId="0" borderId="0"/>
    <xf numFmtId="0" fontId="80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</cellStyleXfs>
  <cellXfs count="128">
    <xf numFmtId="0" fontId="0" fillId="0" borderId="0" xfId="0"/>
    <xf numFmtId="0" fontId="0" fillId="15" borderId="0" xfId="0" applyFill="1" applyBorder="1" applyProtection="1"/>
    <xf numFmtId="0" fontId="0" fillId="0" borderId="0" xfId="0" applyBorder="1" applyProtection="1"/>
    <xf numFmtId="0" fontId="0" fillId="16" borderId="0" xfId="0" applyFill="1" applyProtection="1"/>
    <xf numFmtId="0" fontId="30" fillId="16" borderId="0" xfId="0" applyFont="1" applyFill="1" applyProtection="1"/>
    <xf numFmtId="0" fontId="32" fillId="17" borderId="0" xfId="2" applyFont="1" applyFill="1" applyProtection="1"/>
    <xf numFmtId="0" fontId="0" fillId="0" borderId="0" xfId="0" applyFill="1" applyBorder="1" applyProtection="1"/>
    <xf numFmtId="0" fontId="35" fillId="15" borderId="10" xfId="0" applyFont="1" applyFill="1" applyBorder="1" applyAlignment="1" applyProtection="1">
      <alignment horizontal="left" vertical="center" indent="1"/>
    </xf>
    <xf numFmtId="0" fontId="0" fillId="15" borderId="12" xfId="0" applyFill="1" applyBorder="1" applyProtection="1"/>
    <xf numFmtId="0" fontId="0" fillId="15" borderId="15" xfId="0" applyFill="1" applyBorder="1" applyProtection="1"/>
    <xf numFmtId="0" fontId="39" fillId="15" borderId="15" xfId="0" applyFont="1" applyFill="1" applyBorder="1" applyAlignment="1" applyProtection="1">
      <alignment vertical="center"/>
    </xf>
    <xf numFmtId="0" fontId="0" fillId="15" borderId="16" xfId="0" applyFill="1" applyBorder="1" applyAlignment="1" applyProtection="1">
      <alignment vertical="top"/>
    </xf>
    <xf numFmtId="0" fontId="0" fillId="15" borderId="18" xfId="0" applyFill="1" applyBorder="1" applyProtection="1"/>
    <xf numFmtId="0" fontId="36" fillId="15" borderId="17" xfId="0" applyFont="1" applyFill="1" applyBorder="1" applyProtection="1"/>
    <xf numFmtId="0" fontId="40" fillId="15" borderId="0" xfId="0" applyFont="1" applyFill="1" applyBorder="1" applyAlignment="1" applyProtection="1">
      <alignment vertical="top"/>
    </xf>
    <xf numFmtId="0" fontId="40" fillId="15" borderId="15" xfId="0" applyFont="1" applyFill="1" applyBorder="1" applyProtection="1"/>
    <xf numFmtId="44" fontId="30" fillId="15" borderId="17" xfId="4" applyFont="1" applyFill="1" applyBorder="1" applyProtection="1"/>
    <xf numFmtId="44" fontId="30" fillId="15" borderId="0" xfId="4" applyFont="1" applyFill="1" applyBorder="1" applyProtection="1"/>
    <xf numFmtId="0" fontId="0" fillId="0" borderId="0" xfId="0" applyBorder="1" applyAlignment="1" applyProtection="1">
      <alignment vertical="top"/>
    </xf>
    <xf numFmtId="0" fontId="0" fillId="15" borderId="11" xfId="0" applyFill="1" applyBorder="1" applyProtection="1"/>
    <xf numFmtId="0" fontId="30" fillId="15" borderId="16" xfId="0" applyFont="1" applyFill="1" applyBorder="1" applyAlignment="1" applyProtection="1">
      <alignment horizontal="right" vertical="top" indent="1"/>
    </xf>
    <xf numFmtId="0" fontId="0" fillId="0" borderId="0" xfId="0" applyFill="1" applyProtection="1"/>
    <xf numFmtId="0" fontId="30" fillId="0" borderId="0" xfId="54" quotePrefix="1" applyFont="1" applyProtection="1"/>
    <xf numFmtId="0" fontId="29" fillId="15" borderId="10" xfId="0" applyFont="1" applyFill="1" applyBorder="1" applyAlignment="1" applyProtection="1">
      <alignment vertical="top"/>
    </xf>
    <xf numFmtId="0" fontId="33" fillId="15" borderId="13" xfId="0" applyFont="1" applyFill="1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39" fillId="15" borderId="18" xfId="0" applyFont="1" applyFill="1" applyBorder="1" applyProtection="1"/>
    <xf numFmtId="0" fontId="0" fillId="0" borderId="15" xfId="0" applyBorder="1" applyProtection="1"/>
    <xf numFmtId="0" fontId="0" fillId="15" borderId="13" xfId="0" applyFill="1" applyBorder="1" applyAlignment="1" applyProtection="1">
      <alignment vertical="top"/>
    </xf>
    <xf numFmtId="0" fontId="0" fillId="0" borderId="0" xfId="0" applyProtection="1"/>
    <xf numFmtId="49" fontId="37" fillId="15" borderId="17" xfId="0" applyNumberFormat="1" applyFont="1" applyFill="1" applyBorder="1" applyAlignment="1" applyProtection="1">
      <alignment horizontal="left" vertical="top"/>
    </xf>
    <xf numFmtId="0" fontId="66" fillId="15" borderId="15" xfId="0" applyFont="1" applyFill="1" applyBorder="1" applyAlignment="1" applyProtection="1">
      <alignment horizontal="right" vertical="top"/>
    </xf>
    <xf numFmtId="14" fontId="67" fillId="15" borderId="12" xfId="0" quotePrefix="1" applyNumberFormat="1" applyFont="1" applyFill="1" applyBorder="1" applyAlignment="1" applyProtection="1">
      <alignment horizontal="right"/>
    </xf>
    <xf numFmtId="0" fontId="0" fillId="0" borderId="0" xfId="0" applyFill="1"/>
    <xf numFmtId="0" fontId="29" fillId="15" borderId="11" xfId="0" applyFont="1" applyFill="1" applyBorder="1" applyAlignment="1" applyProtection="1">
      <alignment vertical="top"/>
    </xf>
    <xf numFmtId="0" fontId="33" fillId="15" borderId="0" xfId="0" applyFont="1" applyFill="1" applyBorder="1" applyAlignment="1" applyProtection="1">
      <alignment vertical="top"/>
    </xf>
    <xf numFmtId="0" fontId="30" fillId="15" borderId="17" xfId="0" applyFont="1" applyFill="1" applyBorder="1" applyAlignment="1" applyProtection="1">
      <alignment horizontal="right" vertical="top" indent="1"/>
    </xf>
    <xf numFmtId="0" fontId="0" fillId="15" borderId="17" xfId="0" applyFill="1" applyBorder="1" applyAlignment="1" applyProtection="1">
      <alignment vertical="top"/>
    </xf>
    <xf numFmtId="0" fontId="0" fillId="15" borderId="0" xfId="0" applyFill="1" applyBorder="1" applyAlignment="1" applyProtection="1">
      <alignment vertical="top"/>
    </xf>
    <xf numFmtId="0" fontId="30" fillId="15" borderId="0" xfId="0" quotePrefix="1" applyFont="1" applyFill="1" applyBorder="1" applyAlignment="1" applyProtection="1">
      <alignment horizontal="left" vertical="top" indent="3"/>
    </xf>
    <xf numFmtId="0" fontId="34" fillId="15" borderId="0" xfId="0" applyFont="1" applyFill="1" applyBorder="1" applyAlignment="1" applyProtection="1">
      <alignment vertical="top"/>
    </xf>
    <xf numFmtId="0" fontId="36" fillId="15" borderId="11" xfId="0" applyFont="1" applyFill="1" applyBorder="1" applyProtection="1"/>
    <xf numFmtId="0" fontId="0" fillId="0" borderId="13" xfId="0" applyFill="1" applyBorder="1" applyAlignment="1" applyProtection="1">
      <alignment vertical="top"/>
    </xf>
    <xf numFmtId="0" fontId="40" fillId="15" borderId="0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vertical="top"/>
    </xf>
    <xf numFmtId="49" fontId="41" fillId="15" borderId="13" xfId="4" applyNumberFormat="1" applyFont="1" applyFill="1" applyBorder="1" applyAlignment="1" applyProtection="1">
      <alignment horizontal="right" vertical="top"/>
      <protection locked="0"/>
    </xf>
    <xf numFmtId="0" fontId="62" fillId="15" borderId="15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top"/>
    </xf>
    <xf numFmtId="0" fontId="0" fillId="0" borderId="17" xfId="0" applyBorder="1" applyProtection="1"/>
    <xf numFmtId="0" fontId="30" fillId="15" borderId="0" xfId="0" applyFont="1" applyFill="1" applyBorder="1" applyAlignment="1" applyProtection="1">
      <alignment horizontal="right" vertical="center" wrapText="1" indent="1"/>
    </xf>
    <xf numFmtId="0" fontId="30" fillId="15" borderId="0" xfId="0" applyFont="1" applyFill="1" applyBorder="1" applyAlignment="1" applyProtection="1">
      <alignment horizontal="right" vertical="center" indent="1"/>
    </xf>
    <xf numFmtId="0" fontId="30" fillId="15" borderId="13" xfId="0" applyFont="1" applyFill="1" applyBorder="1" applyAlignment="1" applyProtection="1">
      <alignment horizontal="right" vertical="center" indent="1"/>
    </xf>
    <xf numFmtId="0" fontId="59" fillId="15" borderId="0" xfId="0" applyFont="1" applyFill="1" applyBorder="1" applyAlignment="1" applyProtection="1">
      <alignment horizontal="right" vertical="center" indent="1"/>
    </xf>
    <xf numFmtId="49" fontId="30" fillId="15" borderId="32" xfId="4" applyNumberFormat="1" applyFont="1" applyFill="1" applyBorder="1" applyAlignment="1" applyProtection="1">
      <alignment horizontal="center" vertical="top"/>
      <protection locked="0"/>
    </xf>
    <xf numFmtId="0" fontId="35" fillId="15" borderId="0" xfId="0" applyFont="1" applyFill="1" applyBorder="1" applyAlignment="1" applyProtection="1">
      <alignment horizontal="left" indent="1"/>
    </xf>
    <xf numFmtId="0" fontId="63" fillId="15" borderId="19" xfId="0" applyFont="1" applyFill="1" applyBorder="1" applyAlignment="1" applyProtection="1">
      <alignment horizontal="left" vertical="center"/>
      <protection locked="0"/>
    </xf>
    <xf numFmtId="165" fontId="63" fillId="18" borderId="14" xfId="1" applyNumberFormat="1" applyFont="1" applyFill="1" applyBorder="1" applyAlignment="1" applyProtection="1">
      <alignment horizontal="center" vertical="center"/>
    </xf>
    <xf numFmtId="49" fontId="37" fillId="15" borderId="14" xfId="4" applyNumberFormat="1" applyFont="1" applyFill="1" applyBorder="1" applyAlignment="1" applyProtection="1">
      <alignment horizontal="right" vertical="center" indent="1"/>
      <protection locked="0"/>
    </xf>
    <xf numFmtId="0" fontId="30" fillId="0" borderId="0" xfId="54" applyFill="1" applyBorder="1" applyProtection="1"/>
    <xf numFmtId="0" fontId="30" fillId="0" borderId="0" xfId="54" applyFill="1" applyBorder="1" applyAlignment="1" applyProtection="1">
      <alignment horizontal="center"/>
    </xf>
    <xf numFmtId="14" fontId="30" fillId="0" borderId="0" xfId="54" applyNumberFormat="1" applyFill="1" applyBorder="1" applyProtection="1"/>
    <xf numFmtId="0" fontId="75" fillId="15" borderId="15" xfId="0" applyFont="1" applyFill="1" applyBorder="1" applyAlignment="1" applyProtection="1">
      <alignment vertical="center"/>
    </xf>
    <xf numFmtId="0" fontId="30" fillId="0" borderId="0" xfId="0" applyFont="1"/>
    <xf numFmtId="0" fontId="37" fillId="15" borderId="14" xfId="0" applyNumberFormat="1" applyFont="1" applyFill="1" applyBorder="1" applyAlignment="1" applyProtection="1">
      <alignment horizontal="left" vertical="center"/>
      <protection locked="0"/>
    </xf>
    <xf numFmtId="0" fontId="30" fillId="0" borderId="0" xfId="54" quotePrefix="1" applyNumberFormat="1" applyProtection="1"/>
    <xf numFmtId="0" fontId="30" fillId="0" borderId="0" xfId="54" applyNumberFormat="1" applyFont="1" applyProtection="1"/>
    <xf numFmtId="0" fontId="0" fillId="0" borderId="0" xfId="0" applyNumberFormat="1"/>
    <xf numFmtId="0" fontId="30" fillId="0" borderId="0" xfId="54" applyNumberFormat="1" applyFont="1" applyAlignment="1" applyProtection="1">
      <alignment horizontal="left"/>
    </xf>
    <xf numFmtId="0" fontId="30" fillId="0" borderId="0" xfId="54" applyNumberFormat="1" applyProtection="1"/>
    <xf numFmtId="0" fontId="30" fillId="0" borderId="0" xfId="0" applyNumberFormat="1" applyFont="1"/>
    <xf numFmtId="0" fontId="34" fillId="15" borderId="13" xfId="0" applyFont="1" applyFill="1" applyBorder="1" applyAlignment="1" applyProtection="1">
      <alignment horizontal="left" vertical="top" indent="1"/>
    </xf>
    <xf numFmtId="0" fontId="0" fillId="59" borderId="0" xfId="0" applyFill="1" applyBorder="1" applyAlignment="1">
      <alignment horizontal="center"/>
    </xf>
    <xf numFmtId="0" fontId="72" fillId="59" borderId="0" xfId="252" applyFont="1" applyFill="1" applyBorder="1" applyAlignment="1">
      <alignment horizontal="right"/>
    </xf>
    <xf numFmtId="0" fontId="72" fillId="59" borderId="0" xfId="252" applyFont="1" applyFill="1" applyBorder="1"/>
    <xf numFmtId="0" fontId="70" fillId="59" borderId="0" xfId="252" applyFont="1" applyFill="1" applyBorder="1" applyAlignment="1">
      <alignment horizontal="right"/>
    </xf>
    <xf numFmtId="167" fontId="72" fillId="59" borderId="0" xfId="252" applyNumberFormat="1" applyFont="1" applyFill="1" applyBorder="1" applyAlignment="1">
      <alignment horizontal="right"/>
    </xf>
    <xf numFmtId="2" fontId="72" fillId="59" borderId="0" xfId="253" applyNumberFormat="1" applyFont="1" applyFill="1" applyBorder="1"/>
    <xf numFmtId="0" fontId="70" fillId="59" borderId="0" xfId="252" applyFont="1" applyFill="1" applyBorder="1" applyAlignment="1">
      <alignment horizontal="left"/>
    </xf>
    <xf numFmtId="0" fontId="76" fillId="0" borderId="0" xfId="251" applyNumberFormat="1"/>
    <xf numFmtId="3" fontId="69" fillId="59" borderId="0" xfId="252" applyNumberFormat="1" applyFont="1" applyFill="1" applyBorder="1"/>
    <xf numFmtId="0" fontId="30" fillId="0" borderId="0" xfId="0" applyFont="1" applyAlignment="1">
      <alignment vertical="center"/>
    </xf>
    <xf numFmtId="166" fontId="69" fillId="59" borderId="0" xfId="252" applyNumberFormat="1" applyFont="1" applyFill="1" applyBorder="1"/>
    <xf numFmtId="0" fontId="69" fillId="59" borderId="0" xfId="252" applyFont="1" applyFill="1" applyBorder="1" applyAlignment="1">
      <alignment horizontal="left"/>
    </xf>
    <xf numFmtId="166" fontId="69" fillId="59" borderId="0" xfId="252" applyNumberFormat="1" applyFont="1" applyFill="1" applyBorder="1" applyAlignment="1"/>
    <xf numFmtId="0" fontId="70" fillId="59" borderId="0" xfId="252" applyFont="1" applyFill="1" applyBorder="1" applyAlignment="1">
      <alignment horizontal="center"/>
    </xf>
    <xf numFmtId="0" fontId="70" fillId="59" borderId="0" xfId="252" applyFont="1" applyFill="1" applyBorder="1"/>
    <xf numFmtId="0" fontId="71" fillId="59" borderId="0" xfId="252" applyFont="1" applyFill="1" applyBorder="1"/>
    <xf numFmtId="0" fontId="69" fillId="59" borderId="0" xfId="252" applyFont="1" applyFill="1" applyBorder="1"/>
    <xf numFmtId="0" fontId="69" fillId="59" borderId="0" xfId="252" applyNumberFormat="1" applyFont="1" applyFill="1" applyBorder="1" applyAlignment="1">
      <alignment horizontal="center"/>
    </xf>
    <xf numFmtId="49" fontId="30" fillId="15" borderId="32" xfId="4" applyNumberFormat="1" applyFont="1" applyFill="1" applyBorder="1" applyAlignment="1" applyProtection="1">
      <alignment horizontal="center" vertical="top"/>
      <protection locked="0"/>
    </xf>
    <xf numFmtId="0" fontId="35" fillId="15" borderId="0" xfId="0" applyFont="1" applyFill="1" applyBorder="1" applyAlignment="1" applyProtection="1">
      <alignment horizontal="left" vertical="center" indent="1"/>
    </xf>
    <xf numFmtId="0" fontId="30" fillId="15" borderId="0" xfId="0" applyFont="1" applyFill="1" applyBorder="1" applyAlignment="1" applyProtection="1">
      <alignment horizontal="right" vertical="top" indent="1"/>
    </xf>
    <xf numFmtId="0" fontId="0" fillId="15" borderId="0" xfId="0" applyFill="1" applyBorder="1" applyAlignment="1" applyProtection="1">
      <alignment horizontal="right" vertical="top" indent="1"/>
    </xf>
    <xf numFmtId="0" fontId="0" fillId="0" borderId="0" xfId="0" applyAlignment="1">
      <alignment horizontal="left"/>
    </xf>
    <xf numFmtId="0" fontId="30" fillId="0" borderId="0" xfId="54" applyFill="1" applyBorder="1" applyAlignment="1" applyProtection="1">
      <alignment horizontal="left"/>
    </xf>
    <xf numFmtId="0" fontId="69" fillId="59" borderId="0" xfId="252" applyNumberFormat="1" applyFont="1" applyFill="1" applyBorder="1"/>
    <xf numFmtId="0" fontId="30" fillId="0" borderId="0" xfId="54" applyNumberFormat="1" applyFill="1" applyBorder="1" applyProtection="1"/>
    <xf numFmtId="0" fontId="30" fillId="16" borderId="0" xfId="0" applyNumberFormat="1" applyFont="1" applyFill="1" applyProtection="1"/>
    <xf numFmtId="0" fontId="0" fillId="0" borderId="0" xfId="0" applyNumberFormat="1" applyBorder="1" applyProtection="1"/>
    <xf numFmtId="0" fontId="5" fillId="0" borderId="0" xfId="396"/>
    <xf numFmtId="0" fontId="81" fillId="0" borderId="0" xfId="453" applyFont="1"/>
    <xf numFmtId="0" fontId="30" fillId="0" borderId="0" xfId="0" applyFont="1" applyFill="1"/>
    <xf numFmtId="0" fontId="0" fillId="0" borderId="0" xfId="0" applyNumberFormat="1" applyProtection="1"/>
    <xf numFmtId="0" fontId="30" fillId="0" borderId="0" xfId="54" quotePrefix="1" applyNumberFormat="1" applyAlignment="1" applyProtection="1">
      <alignment wrapText="1"/>
    </xf>
    <xf numFmtId="0" fontId="30" fillId="15" borderId="0" xfId="0" applyFont="1" applyFill="1" applyBorder="1" applyAlignment="1" applyProtection="1">
      <alignment horizontal="right" vertical="center"/>
    </xf>
    <xf numFmtId="0" fontId="37" fillId="15" borderId="14" xfId="0" applyFont="1" applyFill="1" applyBorder="1" applyAlignment="1" applyProtection="1">
      <alignment horizontal="left" vertical="center"/>
      <protection locked="0"/>
    </xf>
    <xf numFmtId="0" fontId="37" fillId="15" borderId="14" xfId="0" applyNumberFormat="1" applyFont="1" applyFill="1" applyBorder="1" applyAlignment="1" applyProtection="1">
      <alignment horizontal="left" vertical="center"/>
      <protection locked="0"/>
    </xf>
    <xf numFmtId="49" fontId="37" fillId="15" borderId="33" xfId="0" applyNumberFormat="1" applyFont="1" applyFill="1" applyBorder="1" applyAlignment="1" applyProtection="1">
      <alignment horizontal="left" vertical="center"/>
      <protection locked="0"/>
    </xf>
    <xf numFmtId="49" fontId="37" fillId="15" borderId="14" xfId="0" applyNumberFormat="1" applyFont="1" applyFill="1" applyBorder="1" applyAlignment="1" applyProtection="1">
      <alignment horizontal="left" vertical="center"/>
      <protection locked="0"/>
    </xf>
    <xf numFmtId="49" fontId="37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37" fillId="15" borderId="19" xfId="0" applyNumberFormat="1" applyFont="1" applyFill="1" applyBorder="1" applyAlignment="1" applyProtection="1">
      <alignment horizontal="left" vertical="center"/>
      <protection locked="0"/>
    </xf>
    <xf numFmtId="49" fontId="37" fillId="15" borderId="21" xfId="0" applyNumberFormat="1" applyFont="1" applyFill="1" applyBorder="1" applyAlignment="1" applyProtection="1">
      <alignment horizontal="left" vertical="center"/>
      <protection locked="0"/>
    </xf>
    <xf numFmtId="49" fontId="37" fillId="15" borderId="19" xfId="4" applyNumberFormat="1" applyFont="1" applyFill="1" applyBorder="1" applyAlignment="1" applyProtection="1">
      <alignment horizontal="left" vertical="center" wrapText="1"/>
      <protection locked="0"/>
    </xf>
    <xf numFmtId="49" fontId="37" fillId="15" borderId="21" xfId="4" applyNumberFormat="1" applyFont="1" applyFill="1" applyBorder="1" applyAlignment="1" applyProtection="1">
      <alignment horizontal="left" vertical="center" wrapText="1"/>
      <protection locked="0"/>
    </xf>
    <xf numFmtId="49" fontId="41" fillId="15" borderId="17" xfId="4" applyNumberFormat="1" applyFont="1" applyFill="1" applyBorder="1" applyAlignment="1" applyProtection="1">
      <alignment horizontal="left" vertical="top"/>
      <protection locked="0"/>
    </xf>
    <xf numFmtId="49" fontId="30" fillId="15" borderId="32" xfId="4" applyNumberFormat="1" applyFont="1" applyFill="1" applyBorder="1" applyAlignment="1" applyProtection="1">
      <alignment horizontal="center" vertical="top"/>
      <protection locked="0"/>
    </xf>
    <xf numFmtId="49" fontId="68" fillId="15" borderId="19" xfId="4" applyNumberFormat="1" applyFont="1" applyFill="1" applyBorder="1" applyAlignment="1" applyProtection="1">
      <alignment horizontal="center" vertical="center"/>
      <protection locked="0"/>
    </xf>
    <xf numFmtId="49" fontId="68" fillId="15" borderId="21" xfId="4" applyNumberFormat="1" applyFont="1" applyFill="1" applyBorder="1" applyAlignment="1" applyProtection="1">
      <alignment horizontal="center" vertical="center"/>
      <protection locked="0"/>
    </xf>
    <xf numFmtId="49" fontId="37" fillId="15" borderId="19" xfId="4" applyNumberFormat="1" applyFont="1" applyFill="1" applyBorder="1" applyAlignment="1" applyProtection="1">
      <alignment horizontal="left" vertical="center"/>
      <protection locked="0"/>
    </xf>
    <xf numFmtId="49" fontId="37" fillId="15" borderId="21" xfId="4" applyNumberFormat="1" applyFont="1" applyFill="1" applyBorder="1" applyAlignment="1" applyProtection="1">
      <alignment horizontal="left" vertical="center"/>
      <protection locked="0"/>
    </xf>
    <xf numFmtId="49" fontId="37" fillId="15" borderId="14" xfId="4" applyNumberFormat="1" applyFont="1" applyFill="1" applyBorder="1" applyAlignment="1" applyProtection="1">
      <alignment horizontal="left" vertical="center"/>
      <protection locked="0"/>
    </xf>
    <xf numFmtId="14" fontId="37" fillId="15" borderId="20" xfId="4" applyNumberFormat="1" applyFont="1" applyFill="1" applyBorder="1" applyAlignment="1" applyProtection="1">
      <alignment horizontal="left" vertical="center"/>
      <protection locked="0"/>
    </xf>
    <xf numFmtId="14" fontId="37" fillId="15" borderId="34" xfId="4" applyNumberFormat="1" applyFont="1" applyFill="1" applyBorder="1" applyAlignment="1" applyProtection="1">
      <alignment horizontal="left" vertical="center"/>
      <protection locked="0"/>
    </xf>
    <xf numFmtId="0" fontId="35" fillId="15" borderId="31" xfId="0" applyFont="1" applyFill="1" applyBorder="1" applyAlignment="1" applyProtection="1">
      <alignment horizontal="left" vertical="center" wrapText="1"/>
    </xf>
    <xf numFmtId="0" fontId="36" fillId="15" borderId="19" xfId="0" applyNumberFormat="1" applyFont="1" applyFill="1" applyBorder="1" applyAlignment="1" applyProtection="1">
      <alignment horizontal="left" vertical="center" wrapText="1"/>
      <protection locked="0"/>
    </xf>
    <xf numFmtId="0" fontId="36" fillId="15" borderId="21" xfId="0" applyNumberFormat="1" applyFont="1" applyFill="1" applyBorder="1" applyAlignment="1" applyProtection="1">
      <alignment horizontal="left" vertical="center" wrapText="1"/>
      <protection locked="0"/>
    </xf>
    <xf numFmtId="44" fontId="64" fillId="18" borderId="35" xfId="4" applyFont="1" applyFill="1" applyBorder="1" applyAlignment="1" applyProtection="1">
      <alignment horizontal="center" vertical="center"/>
    </xf>
    <xf numFmtId="44" fontId="64" fillId="18" borderId="36" xfId="4" applyFont="1" applyFill="1" applyBorder="1" applyAlignment="1" applyProtection="1">
      <alignment horizontal="center" vertical="center"/>
    </xf>
  </cellXfs>
  <cellStyles count="467">
    <cellStyle name="20 % - Akzent1" xfId="74" builtinId="30" customBuiltin="1"/>
    <cellStyle name="20 % - Akzent1 10" xfId="441"/>
    <cellStyle name="20 % - Akzent1 11" xfId="455"/>
    <cellStyle name="20 % - Akzent1 2" xfId="97"/>
    <cellStyle name="20 % - Akzent1 2 2" xfId="178"/>
    <cellStyle name="20 % - Akzent1 2 2 2" xfId="270"/>
    <cellStyle name="20 % - Akzent1 2 2 3" xfId="329"/>
    <cellStyle name="20 % - Akzent1 2 3" xfId="226"/>
    <cellStyle name="20 % - Akzent1 3" xfId="117"/>
    <cellStyle name="20 % - Akzent1 3 2" xfId="198"/>
    <cellStyle name="20 % - Akzent1 3 3" xfId="293"/>
    <cellStyle name="20 % - Akzent1 3 4" xfId="352"/>
    <cellStyle name="20 % - Akzent1 4" xfId="162"/>
    <cellStyle name="20 % - Akzent1 4 2" xfId="375"/>
    <cellStyle name="20 % - Akzent1 5" xfId="255"/>
    <cellStyle name="20 % - Akzent1 6" xfId="311"/>
    <cellStyle name="20 % - Akzent1 7" xfId="398"/>
    <cellStyle name="20 % - Akzent1 8" xfId="413"/>
    <cellStyle name="20 % - Akzent1 9" xfId="427"/>
    <cellStyle name="20 % - Akzent2" xfId="77" builtinId="34" customBuiltin="1"/>
    <cellStyle name="20 % - Akzent2 10" xfId="443"/>
    <cellStyle name="20 % - Akzent2 11" xfId="457"/>
    <cellStyle name="20 % - Akzent2 2" xfId="99"/>
    <cellStyle name="20 % - Akzent2 2 2" xfId="180"/>
    <cellStyle name="20 % - Akzent2 2 2 2" xfId="271"/>
    <cellStyle name="20 % - Akzent2 2 2 3" xfId="330"/>
    <cellStyle name="20 % - Akzent2 2 3" xfId="161"/>
    <cellStyle name="20 % - Akzent2 3" xfId="119"/>
    <cellStyle name="20 % - Akzent2 3 2" xfId="200"/>
    <cellStyle name="20 % - Akzent2 3 3" xfId="295"/>
    <cellStyle name="20 % - Akzent2 3 4" xfId="354"/>
    <cellStyle name="20 % - Akzent2 4" xfId="164"/>
    <cellStyle name="20 % - Akzent2 4 2" xfId="377"/>
    <cellStyle name="20 % - Akzent2 5" xfId="257"/>
    <cellStyle name="20 % - Akzent2 6" xfId="313"/>
    <cellStyle name="20 % - Akzent2 7" xfId="400"/>
    <cellStyle name="20 % - Akzent2 8" xfId="415"/>
    <cellStyle name="20 % - Akzent2 9" xfId="429"/>
    <cellStyle name="20 % - Akzent3" xfId="80" builtinId="38" customBuiltin="1"/>
    <cellStyle name="20 % - Akzent3 10" xfId="445"/>
    <cellStyle name="20 % - Akzent3 11" xfId="459"/>
    <cellStyle name="20 % - Akzent3 2" xfId="101"/>
    <cellStyle name="20 % - Akzent3 2 2" xfId="182"/>
    <cellStyle name="20 % - Akzent3 2 2 2" xfId="272"/>
    <cellStyle name="20 % - Akzent3 2 2 3" xfId="331"/>
    <cellStyle name="20 % - Akzent3 2 3" xfId="227"/>
    <cellStyle name="20 % - Akzent3 3" xfId="121"/>
    <cellStyle name="20 % - Akzent3 3 2" xfId="202"/>
    <cellStyle name="20 % - Akzent3 3 3" xfId="297"/>
    <cellStyle name="20 % - Akzent3 3 4" xfId="356"/>
    <cellStyle name="20 % - Akzent3 4" xfId="166"/>
    <cellStyle name="20 % - Akzent3 4 2" xfId="379"/>
    <cellStyle name="20 % - Akzent3 5" xfId="259"/>
    <cellStyle name="20 % - Akzent3 6" xfId="315"/>
    <cellStyle name="20 % - Akzent3 7" xfId="402"/>
    <cellStyle name="20 % - Akzent3 8" xfId="417"/>
    <cellStyle name="20 % - Akzent3 9" xfId="431"/>
    <cellStyle name="20 % - Akzent4" xfId="83" builtinId="42" customBuiltin="1"/>
    <cellStyle name="20 % - Akzent4 10" xfId="447"/>
    <cellStyle name="20 % - Akzent4 11" xfId="461"/>
    <cellStyle name="20 % - Akzent4 2" xfId="103"/>
    <cellStyle name="20 % - Akzent4 2 2" xfId="184"/>
    <cellStyle name="20 % - Akzent4 2 2 2" xfId="273"/>
    <cellStyle name="20 % - Akzent4 2 2 3" xfId="332"/>
    <cellStyle name="20 % - Akzent4 2 3" xfId="223"/>
    <cellStyle name="20 % - Akzent4 3" xfId="123"/>
    <cellStyle name="20 % - Akzent4 3 2" xfId="204"/>
    <cellStyle name="20 % - Akzent4 3 3" xfId="299"/>
    <cellStyle name="20 % - Akzent4 3 4" xfId="358"/>
    <cellStyle name="20 % - Akzent4 4" xfId="168"/>
    <cellStyle name="20 % - Akzent4 4 2" xfId="381"/>
    <cellStyle name="20 % - Akzent4 5" xfId="261"/>
    <cellStyle name="20 % - Akzent4 6" xfId="317"/>
    <cellStyle name="20 % - Akzent4 7" xfId="404"/>
    <cellStyle name="20 % - Akzent4 8" xfId="419"/>
    <cellStyle name="20 % - Akzent4 9" xfId="433"/>
    <cellStyle name="20 % - Akzent5" xfId="86" builtinId="46" customBuiltin="1"/>
    <cellStyle name="20 % - Akzent5 10" xfId="449"/>
    <cellStyle name="20 % - Akzent5 11" xfId="463"/>
    <cellStyle name="20 % - Akzent5 2" xfId="105"/>
    <cellStyle name="20 % - Akzent5 2 2" xfId="186"/>
    <cellStyle name="20 % - Akzent5 2 2 2" xfId="274"/>
    <cellStyle name="20 % - Akzent5 2 2 3" xfId="333"/>
    <cellStyle name="20 % - Akzent5 2 3" xfId="217"/>
    <cellStyle name="20 % - Akzent5 3" xfId="125"/>
    <cellStyle name="20 % - Akzent5 3 2" xfId="206"/>
    <cellStyle name="20 % - Akzent5 3 3" xfId="301"/>
    <cellStyle name="20 % - Akzent5 3 4" xfId="360"/>
    <cellStyle name="20 % - Akzent5 4" xfId="170"/>
    <cellStyle name="20 % - Akzent5 4 2" xfId="383"/>
    <cellStyle name="20 % - Akzent5 5" xfId="263"/>
    <cellStyle name="20 % - Akzent5 6" xfId="319"/>
    <cellStyle name="20 % - Akzent5 7" xfId="406"/>
    <cellStyle name="20 % - Akzent5 8" xfId="421"/>
    <cellStyle name="20 % - Akzent5 9" xfId="435"/>
    <cellStyle name="20 % - Akzent6" xfId="89" builtinId="50" customBuiltin="1"/>
    <cellStyle name="20 % - Akzent6 10" xfId="451"/>
    <cellStyle name="20 % - Akzent6 11" xfId="465"/>
    <cellStyle name="20 % - Akzent6 2" xfId="107"/>
    <cellStyle name="20 % - Akzent6 2 2" xfId="188"/>
    <cellStyle name="20 % - Akzent6 2 2 2" xfId="275"/>
    <cellStyle name="20 % - Akzent6 2 2 3" xfId="334"/>
    <cellStyle name="20 % - Akzent6 2 3" xfId="224"/>
    <cellStyle name="20 % - Akzent6 3" xfId="127"/>
    <cellStyle name="20 % - Akzent6 3 2" xfId="208"/>
    <cellStyle name="20 % - Akzent6 3 3" xfId="303"/>
    <cellStyle name="20 % - Akzent6 3 4" xfId="362"/>
    <cellStyle name="20 % - Akzent6 4" xfId="172"/>
    <cellStyle name="20 % - Akzent6 4 2" xfId="385"/>
    <cellStyle name="20 % - Akzent6 5" xfId="265"/>
    <cellStyle name="20 % - Akzent6 6" xfId="321"/>
    <cellStyle name="20 % - Akzent6 7" xfId="408"/>
    <cellStyle name="20 % - Akzent6 8" xfId="423"/>
    <cellStyle name="20 % - Akzent6 9" xfId="437"/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 % - Akzent1" xfId="75" builtinId="31" customBuiltin="1"/>
    <cellStyle name="40 % - Akzent1 10" xfId="442"/>
    <cellStyle name="40 % - Akzent1 11" xfId="456"/>
    <cellStyle name="40 % - Akzent1 2" xfId="98"/>
    <cellStyle name="40 % - Akzent1 2 2" xfId="179"/>
    <cellStyle name="40 % - Akzent1 2 2 2" xfId="276"/>
    <cellStyle name="40 % - Akzent1 2 2 3" xfId="335"/>
    <cellStyle name="40 % - Akzent1 2 3" xfId="219"/>
    <cellStyle name="40 % - Akzent1 3" xfId="118"/>
    <cellStyle name="40 % - Akzent1 3 2" xfId="199"/>
    <cellStyle name="40 % - Akzent1 3 3" xfId="294"/>
    <cellStyle name="40 % - Akzent1 3 4" xfId="353"/>
    <cellStyle name="40 % - Akzent1 4" xfId="163"/>
    <cellStyle name="40 % - Akzent1 4 2" xfId="376"/>
    <cellStyle name="40 % - Akzent1 5" xfId="256"/>
    <cellStyle name="40 % - Akzent1 6" xfId="312"/>
    <cellStyle name="40 % - Akzent1 7" xfId="399"/>
    <cellStyle name="40 % - Akzent1 8" xfId="414"/>
    <cellStyle name="40 % - Akzent1 9" xfId="428"/>
    <cellStyle name="40 % - Akzent2" xfId="78" builtinId="35" customBuiltin="1"/>
    <cellStyle name="40 % - Akzent2 10" xfId="444"/>
    <cellStyle name="40 % - Akzent2 11" xfId="458"/>
    <cellStyle name="40 % - Akzent2 2" xfId="100"/>
    <cellStyle name="40 % - Akzent2 2 2" xfId="181"/>
    <cellStyle name="40 % - Akzent2 2 2 2" xfId="277"/>
    <cellStyle name="40 % - Akzent2 2 2 3" xfId="336"/>
    <cellStyle name="40 % - Akzent2 2 3" xfId="220"/>
    <cellStyle name="40 % - Akzent2 3" xfId="120"/>
    <cellStyle name="40 % - Akzent2 3 2" xfId="201"/>
    <cellStyle name="40 % - Akzent2 3 3" xfId="296"/>
    <cellStyle name="40 % - Akzent2 3 4" xfId="355"/>
    <cellStyle name="40 % - Akzent2 4" xfId="165"/>
    <cellStyle name="40 % - Akzent2 4 2" xfId="378"/>
    <cellStyle name="40 % - Akzent2 5" xfId="258"/>
    <cellStyle name="40 % - Akzent2 6" xfId="314"/>
    <cellStyle name="40 % - Akzent2 7" xfId="401"/>
    <cellStyle name="40 % - Akzent2 8" xfId="416"/>
    <cellStyle name="40 % - Akzent2 9" xfId="430"/>
    <cellStyle name="40 % - Akzent3" xfId="81" builtinId="39" customBuiltin="1"/>
    <cellStyle name="40 % - Akzent3 10" xfId="446"/>
    <cellStyle name="40 % - Akzent3 11" xfId="460"/>
    <cellStyle name="40 % - Akzent3 2" xfId="102"/>
    <cellStyle name="40 % - Akzent3 2 2" xfId="183"/>
    <cellStyle name="40 % - Akzent3 2 2 2" xfId="278"/>
    <cellStyle name="40 % - Akzent3 2 2 3" xfId="337"/>
    <cellStyle name="40 % - Akzent3 2 3" xfId="221"/>
    <cellStyle name="40 % - Akzent3 3" xfId="122"/>
    <cellStyle name="40 % - Akzent3 3 2" xfId="203"/>
    <cellStyle name="40 % - Akzent3 3 3" xfId="298"/>
    <cellStyle name="40 % - Akzent3 3 4" xfId="357"/>
    <cellStyle name="40 % - Akzent3 4" xfId="167"/>
    <cellStyle name="40 % - Akzent3 4 2" xfId="380"/>
    <cellStyle name="40 % - Akzent3 5" xfId="260"/>
    <cellStyle name="40 % - Akzent3 6" xfId="316"/>
    <cellStyle name="40 % - Akzent3 7" xfId="403"/>
    <cellStyle name="40 % - Akzent3 8" xfId="418"/>
    <cellStyle name="40 % - Akzent3 9" xfId="432"/>
    <cellStyle name="40 % - Akzent4" xfId="84" builtinId="43" customBuiltin="1"/>
    <cellStyle name="40 % - Akzent4 10" xfId="448"/>
    <cellStyle name="40 % - Akzent4 11" xfId="462"/>
    <cellStyle name="40 % - Akzent4 2" xfId="104"/>
    <cellStyle name="40 % - Akzent4 2 2" xfId="185"/>
    <cellStyle name="40 % - Akzent4 2 2 2" xfId="279"/>
    <cellStyle name="40 % - Akzent4 2 2 3" xfId="338"/>
    <cellStyle name="40 % - Akzent4 2 3" xfId="228"/>
    <cellStyle name="40 % - Akzent4 3" xfId="124"/>
    <cellStyle name="40 % - Akzent4 3 2" xfId="205"/>
    <cellStyle name="40 % - Akzent4 3 3" xfId="300"/>
    <cellStyle name="40 % - Akzent4 3 4" xfId="359"/>
    <cellStyle name="40 % - Akzent4 4" xfId="169"/>
    <cellStyle name="40 % - Akzent4 4 2" xfId="382"/>
    <cellStyle name="40 % - Akzent4 5" xfId="262"/>
    <cellStyle name="40 % - Akzent4 6" xfId="318"/>
    <cellStyle name="40 % - Akzent4 7" xfId="405"/>
    <cellStyle name="40 % - Akzent4 8" xfId="420"/>
    <cellStyle name="40 % - Akzent4 9" xfId="434"/>
    <cellStyle name="40 % - Akzent5" xfId="87" builtinId="47" customBuiltin="1"/>
    <cellStyle name="40 % - Akzent5 10" xfId="450"/>
    <cellStyle name="40 % - Akzent5 11" xfId="464"/>
    <cellStyle name="40 % - Akzent5 2" xfId="106"/>
    <cellStyle name="40 % - Akzent5 2 2" xfId="187"/>
    <cellStyle name="40 % - Akzent5 2 2 2" xfId="280"/>
    <cellStyle name="40 % - Akzent5 2 2 3" xfId="339"/>
    <cellStyle name="40 % - Akzent5 2 3" xfId="158"/>
    <cellStyle name="40 % - Akzent5 3" xfId="126"/>
    <cellStyle name="40 % - Akzent5 3 2" xfId="207"/>
    <cellStyle name="40 % - Akzent5 3 3" xfId="302"/>
    <cellStyle name="40 % - Akzent5 3 4" xfId="361"/>
    <cellStyle name="40 % - Akzent5 4" xfId="171"/>
    <cellStyle name="40 % - Akzent5 4 2" xfId="384"/>
    <cellStyle name="40 % - Akzent5 5" xfId="264"/>
    <cellStyle name="40 % - Akzent5 6" xfId="320"/>
    <cellStyle name="40 % - Akzent5 7" xfId="407"/>
    <cellStyle name="40 % - Akzent5 8" xfId="422"/>
    <cellStyle name="40 % - Akzent5 9" xfId="436"/>
    <cellStyle name="40 % - Akzent6" xfId="90" builtinId="51" customBuiltin="1"/>
    <cellStyle name="40 % - Akzent6 10" xfId="452"/>
    <cellStyle name="40 % - Akzent6 11" xfId="466"/>
    <cellStyle name="40 % - Akzent6 2" xfId="108"/>
    <cellStyle name="40 % - Akzent6 2 2" xfId="189"/>
    <cellStyle name="40 % - Akzent6 2 2 2" xfId="281"/>
    <cellStyle name="40 % - Akzent6 2 2 3" xfId="340"/>
    <cellStyle name="40 % - Akzent6 2 3" xfId="229"/>
    <cellStyle name="40 % - Akzent6 3" xfId="128"/>
    <cellStyle name="40 % - Akzent6 3 2" xfId="209"/>
    <cellStyle name="40 % - Akzent6 3 3" xfId="304"/>
    <cellStyle name="40 % - Akzent6 3 4" xfId="363"/>
    <cellStyle name="40 % - Akzent6 4" xfId="173"/>
    <cellStyle name="40 % - Akzent6 4 2" xfId="386"/>
    <cellStyle name="40 % - Akzent6 5" xfId="266"/>
    <cellStyle name="40 % - Akzent6 6" xfId="322"/>
    <cellStyle name="40 % - Akzent6 7" xfId="409"/>
    <cellStyle name="40 % - Akzent6 8" xfId="424"/>
    <cellStyle name="40 % - Akzent6 9" xfId="438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 % - Akzent1" xfId="76" builtinId="32" customBuiltin="1"/>
    <cellStyle name="60 % - Akzent1 2" xfId="225"/>
    <cellStyle name="60 % - Akzent2" xfId="79" builtinId="36" customBuiltin="1"/>
    <cellStyle name="60 % - Akzent2 2" xfId="156"/>
    <cellStyle name="60 % - Akzent3" xfId="82" builtinId="40" customBuiltin="1"/>
    <cellStyle name="60 % - Akzent3 2" xfId="230"/>
    <cellStyle name="60 % - Akzent4" xfId="85" builtinId="44" customBuiltin="1"/>
    <cellStyle name="60 % - Akzent4 2" xfId="231"/>
    <cellStyle name="60 % - Akzent5" xfId="88" builtinId="48" customBuiltin="1"/>
    <cellStyle name="60 % - Akzent5 2" xfId="232"/>
    <cellStyle name="60 % - Akzent6" xfId="91" builtinId="52" customBuiltin="1"/>
    <cellStyle name="60 % - Akzent6 2" xfId="233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Akzent1" xfId="148" builtinId="29" customBuiltin="1"/>
    <cellStyle name="Akzent1 2" xfId="23"/>
    <cellStyle name="Akzent1 3" xfId="24"/>
    <cellStyle name="Akzent2" xfId="149" builtinId="33" customBuiltin="1"/>
    <cellStyle name="Akzent2 2" xfId="25"/>
    <cellStyle name="Akzent2 3" xfId="26"/>
    <cellStyle name="Akzent3" xfId="150" builtinId="37" customBuiltin="1"/>
    <cellStyle name="Akzent3 2" xfId="27"/>
    <cellStyle name="Akzent3 3" xfId="28"/>
    <cellStyle name="Akzent4" xfId="151" builtinId="41" customBuiltin="1"/>
    <cellStyle name="Akzent4 2" xfId="29"/>
    <cellStyle name="Akzent4 3" xfId="30"/>
    <cellStyle name="Akzent5" xfId="152" builtinId="45" customBuiltin="1"/>
    <cellStyle name="Akzent5 2" xfId="31"/>
    <cellStyle name="Akzent5 3" xfId="32"/>
    <cellStyle name="Akzent6" xfId="153" builtinId="49" customBuiltin="1"/>
    <cellStyle name="Akzent6 2" xfId="33"/>
    <cellStyle name="Akzent6 3" xfId="34"/>
    <cellStyle name="Ausgabe" xfId="141" builtinId="21" customBuiltin="1"/>
    <cellStyle name="Ausgabe 2" xfId="35"/>
    <cellStyle name="Ausgabe 3" xfId="36"/>
    <cellStyle name="Berechnung" xfId="142" builtinId="22" customBuiltin="1"/>
    <cellStyle name="Berechnung 2" xfId="37"/>
    <cellStyle name="Berechnung 3" xfId="38"/>
    <cellStyle name="Eingabe" xfId="140" builtinId="20" customBuiltin="1"/>
    <cellStyle name="Eingabe 2" xfId="39"/>
    <cellStyle name="Eingabe 3" xfId="40"/>
    <cellStyle name="Ergebnis" xfId="147" builtinId="25" customBuiltin="1"/>
    <cellStyle name="Ergebnis 2" xfId="41"/>
    <cellStyle name="Ergebnis 3" xfId="42"/>
    <cellStyle name="Erklärender Text" xfId="146" builtinId="53" customBuiltin="1"/>
    <cellStyle name="Erklärender Text 2" xfId="43"/>
    <cellStyle name="Erklärender Text 3" xfId="44"/>
    <cellStyle name="Euro" xfId="4"/>
    <cellStyle name="Gut" xfId="137" builtinId="26" customBuiltin="1"/>
    <cellStyle name="Gut 2" xfId="45"/>
    <cellStyle name="Gut 3" xfId="46"/>
    <cellStyle name="Hyperlink 2" xfId="47"/>
    <cellStyle name="Hyperlink 3" xfId="92"/>
    <cellStyle name="Hyperlink 3 2" xfId="159"/>
    <cellStyle name="Hyperlink 3 2 2" xfId="369"/>
    <cellStyle name="Hyperlink 3 3" xfId="368"/>
    <cellStyle name="Komma 2" xfId="237"/>
    <cellStyle name="Komma 2 2" xfId="392"/>
    <cellStyle name="Komma 2 3" xfId="390"/>
    <cellStyle name="Komma 3" xfId="388"/>
    <cellStyle name="Link" xfId="251" builtinId="8"/>
    <cellStyle name="Neutral" xfId="139" builtinId="28" customBuiltin="1"/>
    <cellStyle name="Neutral 2" xfId="48"/>
    <cellStyle name="Neutral 3" xfId="49"/>
    <cellStyle name="Normal" xfId="248"/>
    <cellStyle name="Normal 2" xfId="238"/>
    <cellStyle name="Normal 3 2" xfId="234"/>
    <cellStyle name="Normal 44" xfId="235"/>
    <cellStyle name="Notiz 10" xfId="454"/>
    <cellStyle name="Notiz 2" xfId="50"/>
    <cellStyle name="Notiz 2 2" xfId="239"/>
    <cellStyle name="Notiz 2 2 2" xfId="282"/>
    <cellStyle name="Notiz 2 2 3" xfId="341"/>
    <cellStyle name="Notiz 3" xfId="51"/>
    <cellStyle name="Notiz 3 2" xfId="95"/>
    <cellStyle name="Notiz 3 2 2" xfId="116"/>
    <cellStyle name="Notiz 3 2 2 2" xfId="196"/>
    <cellStyle name="Notiz 3 2 2 3" xfId="292"/>
    <cellStyle name="Notiz 3 2 2 4" xfId="351"/>
    <cellStyle name="Notiz 3 2 3" xfId="216"/>
    <cellStyle name="Notiz 3 2 4" xfId="176"/>
    <cellStyle name="Notiz 3 2 5" xfId="285"/>
    <cellStyle name="Notiz 3 2 6" xfId="344"/>
    <cellStyle name="Notiz 3 3" xfId="112"/>
    <cellStyle name="Notiz 3 3 2" xfId="192"/>
    <cellStyle name="Notiz 3 3 3" xfId="288"/>
    <cellStyle name="Notiz 3 3 4" xfId="347"/>
    <cellStyle name="Notiz 3 4" xfId="131"/>
    <cellStyle name="Notiz 3 4 2" xfId="212"/>
    <cellStyle name="Notiz 3 4 3" xfId="307"/>
    <cellStyle name="Notiz 3 4 4" xfId="366"/>
    <cellStyle name="Notiz 3 5" xfId="157"/>
    <cellStyle name="Notiz 3 6" xfId="269"/>
    <cellStyle name="Notiz 3 7" xfId="327"/>
    <cellStyle name="Notiz 4" xfId="254"/>
    <cellStyle name="Notiz 4 2" xfId="323"/>
    <cellStyle name="Notiz 5" xfId="310"/>
    <cellStyle name="Notiz 6" xfId="397"/>
    <cellStyle name="Notiz 7" xfId="412"/>
    <cellStyle name="Notiz 8" xfId="426"/>
    <cellStyle name="Notiz 9" xfId="440"/>
    <cellStyle name="Prozent 2" xfId="243"/>
    <cellStyle name="Schlecht" xfId="138" builtinId="27" customBuiltin="1"/>
    <cellStyle name="Schlecht 2" xfId="52"/>
    <cellStyle name="Schlecht 3" xfId="53"/>
    <cellStyle name="Standard" xfId="0" builtinId="0"/>
    <cellStyle name="Standard 10" xfId="396"/>
    <cellStyle name="Standard 11" xfId="410"/>
    <cellStyle name="Standard 12" xfId="425"/>
    <cellStyle name="Standard 13" xfId="439"/>
    <cellStyle name="Standard 14" xfId="453"/>
    <cellStyle name="Standard 2" xfId="54"/>
    <cellStyle name="Standard 2 2" xfId="222"/>
    <cellStyle name="Standard 2 2 2" xfId="242"/>
    <cellStyle name="Standard 2 2 3" xfId="393"/>
    <cellStyle name="Standard 2 3" xfId="240"/>
    <cellStyle name="Standard 2 4" xfId="236"/>
    <cellStyle name="Standard 2 5" xfId="247"/>
    <cellStyle name="Standard 2 6" xfId="373"/>
    <cellStyle name="Standard 2 7" xfId="391"/>
    <cellStyle name="Standard 3" xfId="3"/>
    <cellStyle name="Standard 3 2" xfId="93"/>
    <cellStyle name="Standard 3 2 2" xfId="114"/>
    <cellStyle name="Standard 3 2 2 2" xfId="194"/>
    <cellStyle name="Standard 3 2 2 2 2" xfId="290"/>
    <cellStyle name="Standard 3 2 2 2 3" xfId="349"/>
    <cellStyle name="Standard 3 2 2 3" xfId="249"/>
    <cellStyle name="Standard 3 2 3" xfId="214"/>
    <cellStyle name="Standard 3 2 3 2" xfId="283"/>
    <cellStyle name="Standard 3 2 3 3" xfId="342"/>
    <cellStyle name="Standard 3 2 3 4" xfId="371"/>
    <cellStyle name="Standard 3 2 4" xfId="174"/>
    <cellStyle name="Standard 3 2 4 2" xfId="370"/>
    <cellStyle name="Standard 3 2 5" xfId="246"/>
    <cellStyle name="Standard 3 3" xfId="111"/>
    <cellStyle name="Standard 3 3 2" xfId="191"/>
    <cellStyle name="Standard 3 3 2 2" xfId="287"/>
    <cellStyle name="Standard 3 3 2 3" xfId="346"/>
    <cellStyle name="Standard 3 3 3" xfId="241"/>
    <cellStyle name="Standard 3 4" xfId="129"/>
    <cellStyle name="Standard 3 4 2" xfId="211"/>
    <cellStyle name="Standard 3 4 3" xfId="305"/>
    <cellStyle name="Standard 3 4 4" xfId="364"/>
    <cellStyle name="Standard 3 5" xfId="154"/>
    <cellStyle name="Standard 3 6" xfId="267"/>
    <cellStyle name="Standard 3 7" xfId="325"/>
    <cellStyle name="Standard 4" xfId="73"/>
    <cellStyle name="Standard 4 2" xfId="218"/>
    <cellStyle name="Standard 4 3" xfId="244"/>
    <cellStyle name="Standard 4 4" xfId="250"/>
    <cellStyle name="Standard 4 5" xfId="155"/>
    <cellStyle name="Standard 4 5 2" xfId="367"/>
    <cellStyle name="Standard 5" xfId="109"/>
    <cellStyle name="Standard 5 2" xfId="210"/>
    <cellStyle name="Standard 5 2 2" xfId="389"/>
    <cellStyle name="Standard 5 3" xfId="190"/>
    <cellStyle name="Standard 5 4" xfId="328"/>
    <cellStyle name="Standard 6" xfId="96"/>
    <cellStyle name="Standard 6 2" xfId="177"/>
    <cellStyle name="Standard 6 2 2" xfId="387"/>
    <cellStyle name="Standard 6 3" xfId="286"/>
    <cellStyle name="Standard 6 4" xfId="345"/>
    <cellStyle name="Standard 7" xfId="197"/>
    <cellStyle name="Standard 7 2" xfId="394"/>
    <cellStyle name="Standard 7 3" xfId="374"/>
    <cellStyle name="Standard 8" xfId="252"/>
    <cellStyle name="Standard 8 2" xfId="324"/>
    <cellStyle name="Standard 8 3" xfId="395"/>
    <cellStyle name="Standard 8 4" xfId="372"/>
    <cellStyle name="Standard 9" xfId="308"/>
    <cellStyle name="Standard_CHG Rechnung 2014" xfId="2"/>
    <cellStyle name="Überschrift" xfId="132" builtinId="15" customBuiltin="1"/>
    <cellStyle name="Überschrift 1" xfId="133" builtinId="16" customBuiltin="1"/>
    <cellStyle name="Überschrift 1 2" xfId="55"/>
    <cellStyle name="Überschrift 1 3" xfId="56"/>
    <cellStyle name="Überschrift 2" xfId="134" builtinId="17" customBuiltin="1"/>
    <cellStyle name="Überschrift 2 2" xfId="57"/>
    <cellStyle name="Überschrift 2 3" xfId="58"/>
    <cellStyle name="Überschrift 3" xfId="135" builtinId="18" customBuiltin="1"/>
    <cellStyle name="Überschrift 3 2" xfId="59"/>
    <cellStyle name="Überschrift 3 3" xfId="60"/>
    <cellStyle name="Überschrift 4" xfId="136" builtinId="19" customBuiltin="1"/>
    <cellStyle name="Überschrift 4 2" xfId="61"/>
    <cellStyle name="Überschrift 4 3" xfId="62"/>
    <cellStyle name="Überschrift 5" xfId="63"/>
    <cellStyle name="Überschrift 6" xfId="64"/>
    <cellStyle name="Überschrift 7" xfId="411"/>
    <cellStyle name="Verknüpfte Zelle" xfId="143" builtinId="24" customBuiltin="1"/>
    <cellStyle name="Verknüpfte Zelle 2" xfId="65"/>
    <cellStyle name="Verknüpfte Zelle 3" xfId="66"/>
    <cellStyle name="Währung" xfId="1" builtinId="4"/>
    <cellStyle name="Währung 2" xfId="67"/>
    <cellStyle name="Währung 2 2" xfId="245"/>
    <cellStyle name="Währung 3" xfId="68"/>
    <cellStyle name="Währung 3 2" xfId="94"/>
    <cellStyle name="Währung 3 2 2" xfId="115"/>
    <cellStyle name="Währung 3 2 2 2" xfId="195"/>
    <cellStyle name="Währung 3 2 2 3" xfId="291"/>
    <cellStyle name="Währung 3 2 2 4" xfId="350"/>
    <cellStyle name="Währung 3 2 3" xfId="215"/>
    <cellStyle name="Währung 3 2 4" xfId="175"/>
    <cellStyle name="Währung 3 2 5" xfId="284"/>
    <cellStyle name="Währung 3 2 6" xfId="343"/>
    <cellStyle name="Währung 3 3" xfId="113"/>
    <cellStyle name="Währung 3 3 2" xfId="193"/>
    <cellStyle name="Währung 3 3 3" xfId="289"/>
    <cellStyle name="Währung 3 3 4" xfId="348"/>
    <cellStyle name="Währung 3 4" xfId="130"/>
    <cellStyle name="Währung 3 4 2" xfId="213"/>
    <cellStyle name="Währung 3 4 3" xfId="306"/>
    <cellStyle name="Währung 3 4 4" xfId="365"/>
    <cellStyle name="Währung 3 5" xfId="160"/>
    <cellStyle name="Währung 3 6" xfId="268"/>
    <cellStyle name="Währung 3 7" xfId="326"/>
    <cellStyle name="Währung 4" xfId="110"/>
    <cellStyle name="Währung 5" xfId="253"/>
    <cellStyle name="Währung 6" xfId="309"/>
    <cellStyle name="Warnender Text" xfId="145" builtinId="11" customBuiltin="1"/>
    <cellStyle name="Warnender Text 2" xfId="69"/>
    <cellStyle name="Warnender Text 3" xfId="70"/>
    <cellStyle name="Zelle überprüfen" xfId="144" builtinId="23" customBuiltin="1"/>
    <cellStyle name="Zelle überprüfen 2" xfId="71"/>
    <cellStyle name="Zelle überprüfen 3" xfId="72"/>
  </cellStyles>
  <dxfs count="3">
    <dxf>
      <fill>
        <patternFill>
          <bgColor theme="5" tint="0.39994506668294322"/>
        </patternFill>
      </fill>
    </dxf>
    <dxf>
      <font>
        <strike/>
        <color theme="0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eitung.ZDSITO@kirche-oldenburg.de" TargetMode="External"/><Relationship Id="rId1" Type="http://schemas.openxmlformats.org/officeDocument/2006/relationships/hyperlink" Target="mailto:Leitung.RDSAML-OLS@kirche-olden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showWhiteSpace="0" view="pageBreakPreview" zoomScaleNormal="100" zoomScaleSheetLayoutView="100" workbookViewId="0">
      <pane ySplit="3" topLeftCell="A4" activePane="bottomLeft" state="frozen"/>
      <selection pane="bottomLeft" activeCell="C9" sqref="C9:D9"/>
    </sheetView>
  </sheetViews>
  <sheetFormatPr baseColWidth="10" defaultRowHeight="12.75" x14ac:dyDescent="0.2"/>
  <cols>
    <col min="1" max="1" width="19.7109375" style="18" customWidth="1"/>
    <col min="2" max="2" width="32.42578125" style="18" customWidth="1"/>
    <col min="3" max="3" width="38.42578125" style="2" customWidth="1"/>
    <col min="4" max="4" width="22.140625" style="2" customWidth="1"/>
    <col min="5" max="5" width="6.7109375" style="2" customWidth="1"/>
    <col min="6" max="16384" width="11.42578125" style="2"/>
  </cols>
  <sheetData>
    <row r="1" spans="1:5" ht="21" customHeight="1" x14ac:dyDescent="0.2">
      <c r="A1" s="23" t="s">
        <v>315</v>
      </c>
      <c r="B1" s="34"/>
      <c r="C1" s="19"/>
      <c r="D1" s="19"/>
      <c r="E1" s="32" t="s">
        <v>813</v>
      </c>
    </row>
    <row r="2" spans="1:5" ht="21" customHeight="1" x14ac:dyDescent="0.2">
      <c r="A2" s="24" t="s">
        <v>299</v>
      </c>
      <c r="B2" s="35"/>
      <c r="C2" s="104" t="str">
        <f>IF(ISBLANK(C37),"",CONCATENATE("AZ ",SUBSTITUTE(VLOOKUP(Formular!$C$37,Daten!$B$12:$D199,3,0),"1000-","")))</f>
        <v/>
      </c>
      <c r="D2" s="104"/>
      <c r="E2" s="31"/>
    </row>
    <row r="3" spans="1:5" ht="21" customHeight="1" x14ac:dyDescent="0.2">
      <c r="A3" s="70" t="str">
        <f>IF(AND(ISBLANK(C5),ISBLANK(C6)),"Dieses Formular ist elektronisch auszufüllen und muss sowohl als Excel-Datei als auch unterschrieben an IT-Orga geleitet werden!",
IF(ISBLANK(C6),"Hinweis: Bitte Telefonnummer zu Rückfragen zum Antrag angeben.",
IF(ISBLANK(C9),"Hinweis: Bitte Nutzergruppe gemäß IT-Servicekatalog angeben. Der IT-Servicekatalog wird unter L:\IT\ im Kirchennetz veröffentlicht.",
IF(ISBLANK(C10),"Bitte leistungsempfangende Einrichtung bzw. Abteilung angeben.",
IF(ISBLANK(C11),"Hinweis: Bitte angeben, wohin die Dienstleistungen ausgeliefert werden soll.",
IF(ISBLANK(C13),"Hinweis: Bitte Nachname, Vorname der Person angeben, für die Leistung erbracht wird.",
IF(ISBLANK(C14),"Hinweis: Bitte Telefonnummer des Leistungsempfängers angeben.",
IF(ISBLANK(C15),"Hinweis: Bitte Kontakt- bzw. Öffnungszeiten angeben.",
IF(ISBLANK(C19),"Hinweis: Es ist mindestens ein Produkt auszuwählen.",
IF(ISBLANK(C28),"Hinweis: Bitte dienstlicher Einsatzzweck angeben.",
IF(ISBLANK(C29),"Hinweis: Bitte gewünschtes Auslieferungsdatum angeben.",
IF(C30&gt;0,IF(ISBLANK(C37),"Hinweis: Bitte Kostenträger auswählen.",
IF(ISBLANK(C38),"Hinweis: Bitte Anschrift des Kostenträgers angeben, d.h. an welche Adresse soll die Rechnung gehen?",
IF(ISBLANK(C47),"Hinweis: Bitte Nachname, Vorname des/der Kostenstellerverantwortlichen angeben.",
IF(ISBLANK(C48),"Hinweis: Bitte Funktion des/der Kostenstellerverantwortlichen angeben.",
"Bitte Scankopie des ausgedruckten, unterschriebenen Antrags sowohl als auch diese Originaldatei an it-orga@kirche-oldenburg.de leiten")))),""))))))))))))</f>
        <v>Dieses Formular ist elektronisch auszufüllen und muss sowohl als Excel-Datei als auch unterschrieben an IT-Orga geleitet werden!</v>
      </c>
      <c r="B3" s="40"/>
      <c r="C3" s="1"/>
      <c r="D3" s="1"/>
      <c r="E3" s="9"/>
    </row>
    <row r="4" spans="1:5" ht="16.5" customHeight="1" x14ac:dyDescent="0.2">
      <c r="A4" s="7" t="s">
        <v>298</v>
      </c>
      <c r="B4" s="44"/>
      <c r="C4" s="19"/>
      <c r="D4" s="19"/>
      <c r="E4" s="8"/>
    </row>
    <row r="5" spans="1:5" ht="21" customHeight="1" x14ac:dyDescent="0.2">
      <c r="A5" s="25"/>
      <c r="B5" s="50" t="s">
        <v>290</v>
      </c>
      <c r="C5" s="108"/>
      <c r="D5" s="108"/>
      <c r="E5" s="9"/>
    </row>
    <row r="6" spans="1:5" ht="21" customHeight="1" x14ac:dyDescent="0.2">
      <c r="A6" s="25"/>
      <c r="B6" s="50" t="s">
        <v>336</v>
      </c>
      <c r="C6" s="108"/>
      <c r="D6" s="108"/>
      <c r="E6" s="9"/>
    </row>
    <row r="7" spans="1:5" ht="11.25" customHeight="1" x14ac:dyDescent="0.2">
      <c r="A7" s="20"/>
      <c r="B7" s="36"/>
      <c r="C7" s="30"/>
      <c r="D7" s="30"/>
      <c r="E7" s="12"/>
    </row>
    <row r="8" spans="1:5" ht="21" customHeight="1" x14ac:dyDescent="0.2">
      <c r="A8" s="7" t="s">
        <v>29</v>
      </c>
      <c r="B8" s="44"/>
      <c r="C8" s="19"/>
      <c r="D8" s="19"/>
      <c r="E8" s="8"/>
    </row>
    <row r="9" spans="1:5" ht="21" customHeight="1" x14ac:dyDescent="0.2">
      <c r="A9" s="25"/>
      <c r="B9" s="50" t="s">
        <v>337</v>
      </c>
      <c r="C9" s="108"/>
      <c r="D9" s="108"/>
      <c r="E9" s="9"/>
    </row>
    <row r="10" spans="1:5" ht="21" customHeight="1" x14ac:dyDescent="0.2">
      <c r="A10" s="25"/>
      <c r="B10" s="50" t="s">
        <v>338</v>
      </c>
      <c r="C10" s="107"/>
      <c r="D10" s="107"/>
      <c r="E10" s="9"/>
    </row>
    <row r="11" spans="1:5" ht="18" customHeight="1" x14ac:dyDescent="0.2">
      <c r="A11" s="25"/>
      <c r="B11" s="50" t="s">
        <v>289</v>
      </c>
      <c r="C11" s="109"/>
      <c r="D11" s="109"/>
      <c r="E11" s="9"/>
    </row>
    <row r="12" spans="1:5" ht="20.25" customHeight="1" x14ac:dyDescent="0.2">
      <c r="A12" s="25"/>
      <c r="B12" s="52" t="s">
        <v>339</v>
      </c>
      <c r="C12" s="109"/>
      <c r="D12" s="109"/>
      <c r="E12" s="9"/>
    </row>
    <row r="13" spans="1:5" ht="21" customHeight="1" x14ac:dyDescent="0.2">
      <c r="A13" s="25"/>
      <c r="B13" s="50" t="s">
        <v>36</v>
      </c>
      <c r="C13" s="110"/>
      <c r="D13" s="111"/>
      <c r="E13" s="9"/>
    </row>
    <row r="14" spans="1:5" ht="21" customHeight="1" x14ac:dyDescent="0.2">
      <c r="A14" s="25"/>
      <c r="B14" s="50" t="s">
        <v>39</v>
      </c>
      <c r="C14" s="108"/>
      <c r="D14" s="108"/>
      <c r="E14" s="9"/>
    </row>
    <row r="15" spans="1:5" ht="21" customHeight="1" x14ac:dyDescent="0.2">
      <c r="A15" s="25"/>
      <c r="B15" s="51" t="s">
        <v>343</v>
      </c>
      <c r="C15" s="108"/>
      <c r="D15" s="108"/>
      <c r="E15" s="9"/>
    </row>
    <row r="16" spans="1:5" ht="11.25" customHeight="1" x14ac:dyDescent="0.2">
      <c r="A16" s="11"/>
      <c r="B16" s="37"/>
      <c r="C16" s="13"/>
      <c r="D16" s="13"/>
      <c r="E16" s="12"/>
    </row>
    <row r="17" spans="1:8" ht="21" customHeight="1" x14ac:dyDescent="0.2">
      <c r="A17" s="7" t="s">
        <v>639</v>
      </c>
      <c r="B17" s="44"/>
      <c r="C17" s="41"/>
      <c r="D17" s="41"/>
      <c r="E17" s="8"/>
    </row>
    <row r="18" spans="1:8" ht="15.75" customHeight="1" x14ac:dyDescent="0.2">
      <c r="A18" s="25"/>
      <c r="B18" s="90"/>
      <c r="C18" s="14" t="s">
        <v>581</v>
      </c>
      <c r="D18" s="43" t="s">
        <v>328</v>
      </c>
      <c r="E18" s="15"/>
    </row>
    <row r="19" spans="1:8" ht="21" customHeight="1" x14ac:dyDescent="0.2">
      <c r="A19" s="25"/>
      <c r="B19" s="91">
        <v>1</v>
      </c>
      <c r="C19" s="55"/>
      <c r="D19" s="56" t="str">
        <f ca="1">IF(Formular!C19="",
    "",
    IF(ISNA(VLOOKUP(Formular!C19,OFFSET(Daten!$K$12,MATCH(Formular!$C$9,Daten!$J$12:$J$211,0)-1,0,COUNTIF(Daten!$J$12:$J$211,$C$9),3),2,FALSE)),
        "Leistung nicht verfügbar",
        VLOOKUP(Formular!C19,OFFSET(Daten!$K$12,MATCH(Formular!$C$9,Daten!$J$12:$J$211,0)-1,0,COUNTIF(Daten!$J$12:$J$211,$C$9),3),2,FALSE)
    )
)</f>
        <v/>
      </c>
      <c r="E19" s="61" t="str">
        <f ca="1">IF(Formular!C19="",
    "",
    IF(ISNA(VLOOKUP(Formular!C19,OFFSET(Daten!$K$12,MATCH(Formular!$C$9,Daten!$I$12:$I$210,0),0,COUNTIF(Daten!$I$12:$I$210,$C$9),4),4,FALSE)),
        "Leistung nicht verfügbar",
        VLOOKUP(Formular!C19,OFFSET(Daten!$K$12,MATCH(Formular!$C$9,Daten!$I$12:$I$210,0),0,COUNTIF(Daten!$I$12:$I$210,$C$9),4),4,FALSE)
    )
)</f>
        <v/>
      </c>
    </row>
    <row r="20" spans="1:8" ht="21" customHeight="1" x14ac:dyDescent="0.2">
      <c r="A20" s="25"/>
      <c r="B20" s="92">
        <v>2</v>
      </c>
      <c r="C20" s="55"/>
      <c r="D20" s="56" t="str">
        <f ca="1">IF(Formular!C20="",
    "",
    IF(ISNA(VLOOKUP(Formular!C20,OFFSET(Daten!$K$12,MATCH(Formular!$C$9,Daten!$J$12:$J$211,0)-1,0,COUNTIF(Daten!$J$12:$J$211,$C$9),3),2,FALSE)),
        "Leistung nicht verfügbar",
        VLOOKUP(Formular!C20,OFFSET(Daten!$K$12,MATCH(Formular!$C$9,Daten!$J$12:$J$211,0)-1,0,COUNTIF(Daten!$J$12:$J$211,$C$9),3),2,FALSE)
    )
)</f>
        <v/>
      </c>
      <c r="E20" s="61" t="str">
        <f ca="1">IF(Formular!C20="",
    "",
    IF(ISNA(VLOOKUP(Formular!C20,OFFSET(Daten!$K$12,MATCH(Formular!$C$9,Daten!$I$12:$I$210,0),0,COUNTIF(Daten!$I$12:$I$210,$C$9),4),4,FALSE)),
        "Leistung nicht verfügbar",
        VLOOKUP(Formular!C20,OFFSET(Daten!$K$12,MATCH(Formular!$C$9,Daten!$I$12:$I$210,0),0,COUNTIF(Daten!$I$12:$I$210,$C$9),4),4,FALSE)
    )
)</f>
        <v/>
      </c>
    </row>
    <row r="21" spans="1:8" ht="21" customHeight="1" x14ac:dyDescent="0.2">
      <c r="A21" s="25"/>
      <c r="B21" s="92">
        <v>3</v>
      </c>
      <c r="C21" s="55"/>
      <c r="D21" s="56" t="str">
        <f ca="1">IF(Formular!C21="",
    "",
    IF(ISNA(VLOOKUP(Formular!C21,OFFSET(Daten!$K$12,MATCH(Formular!$C$9,Daten!$J$12:$J$211,0)-1,0,COUNTIF(Daten!$J$12:$J$211,$C$9),3),2,FALSE)),
        "Leistung nicht verfügbar",
        VLOOKUP(Formular!C21,OFFSET(Daten!$K$12,MATCH(Formular!$C$9,Daten!$J$12:$J$211,0)-1,0,COUNTIF(Daten!$J$12:$J$211,$C$9),3),2,FALSE)
    )
)</f>
        <v/>
      </c>
      <c r="E21" s="61" t="str">
        <f ca="1">IF(Formular!C21="",
    "",
    IF(ISNA(VLOOKUP(Formular!C21,OFFSET(Daten!$K$12,MATCH(Formular!$C$9,Daten!$I$12:$I$210,0),0,COUNTIF(Daten!$I$12:$I$210,$C$9),4),4,FALSE)),
        "Leistung nicht verfügbar",
        VLOOKUP(Formular!C21,OFFSET(Daten!$K$12,MATCH(Formular!$C$9,Daten!$I$12:$I$210,0),0,COUNTIF(Daten!$I$12:$I$210,$C$9),4),4,FALSE)
    )
)</f>
        <v/>
      </c>
      <c r="H21" s="33"/>
    </row>
    <row r="22" spans="1:8" ht="21" customHeight="1" x14ac:dyDescent="0.2">
      <c r="A22" s="25"/>
      <c r="B22" s="92">
        <v>4</v>
      </c>
      <c r="C22" s="55"/>
      <c r="D22" s="56" t="str">
        <f ca="1">IF(Formular!C22="",
    "",
    IF(ISNA(VLOOKUP(Formular!C22,OFFSET(Daten!$K$12,MATCH(Formular!$C$9,Daten!$J$12:$J$211,0)-1,0,COUNTIF(Daten!$J$12:$J$211,$C$9),3),2,FALSE)),
        "Leistung nicht verfügbar",
        VLOOKUP(Formular!C22,OFFSET(Daten!$K$12,MATCH(Formular!$C$9,Daten!$J$12:$J$211,0)-1,0,COUNTIF(Daten!$J$12:$J$211,$C$9),3),2,FALSE)
    )
)</f>
        <v/>
      </c>
      <c r="E22" s="61" t="str">
        <f ca="1">IF(Formular!C22="",
    "",
    IF(ISNA(VLOOKUP(Formular!C22,OFFSET(Daten!$K$12,MATCH(Formular!$C$9,Daten!$I$12:$I$210,0),0,COUNTIF(Daten!$I$12:$I$210,$C$9),4),4,FALSE)),
        "Leistung nicht verfügbar",
        VLOOKUP(Formular!C22,OFFSET(Daten!$K$12,MATCH(Formular!$C$9,Daten!$I$12:$I$210,0),0,COUNTIF(Daten!$I$12:$I$210,$C$9),4),4,FALSE)
    )
)</f>
        <v/>
      </c>
      <c r="H22"/>
    </row>
    <row r="23" spans="1:8" ht="21" customHeight="1" x14ac:dyDescent="0.2">
      <c r="A23" s="25"/>
      <c r="B23" s="92">
        <v>5</v>
      </c>
      <c r="C23" s="55"/>
      <c r="D23" s="56" t="str">
        <f ca="1">IF(Formular!C23="",
    "",
    IF(ISNA(VLOOKUP(Formular!C23,OFFSET(Daten!$K$12,MATCH(Formular!$C$9,Daten!$J$12:$J$211,0)-1,0,COUNTIF(Daten!$J$12:$J$211,$C$9),3),2,FALSE)),
        "Leistung nicht verfügbar",
        VLOOKUP(Formular!C23,OFFSET(Daten!$K$12,MATCH(Formular!$C$9,Daten!$J$12:$J$211,0)-1,0,COUNTIF(Daten!$J$12:$J$211,$C$9),3),2,FALSE)
    )
)</f>
        <v/>
      </c>
      <c r="E23" s="61" t="str">
        <f ca="1">IF(Formular!C23="",
    "",
    IF(ISNA(VLOOKUP(Formular!C23,OFFSET(Daten!$K$12,MATCH(Formular!$C$9,Daten!$I$12:$I$210,0),0,COUNTIF(Daten!$I$12:$I$210,$C$9),4),4,FALSE)),
        "Leistung nicht verfügbar",
        VLOOKUP(Formular!C23,OFFSET(Daten!$K$12,MATCH(Formular!$C$9,Daten!$I$12:$I$210,0),0,COUNTIF(Daten!$I$12:$I$210,$C$9),4),4,FALSE)
    )
)</f>
        <v/>
      </c>
      <c r="H23" s="33"/>
    </row>
    <row r="24" spans="1:8" ht="21" customHeight="1" x14ac:dyDescent="0.2">
      <c r="A24" s="25"/>
      <c r="B24" s="92">
        <v>6</v>
      </c>
      <c r="C24" s="55"/>
      <c r="D24" s="56" t="str">
        <f ca="1">IF(Formular!C24="",
    "",
    IF(ISNA(VLOOKUP(Formular!C24,OFFSET(Daten!$K$12,MATCH(Formular!$C$9,Daten!$J$12:$J$211,0)-1,0,COUNTIF(Daten!$J$12:$J$211,$C$9),3),2,FALSE)),
        "Leistung nicht verfügbar",
        VLOOKUP(Formular!C24,OFFSET(Daten!$K$12,MATCH(Formular!$C$9,Daten!$J$12:$J$211,0)-1,0,COUNTIF(Daten!$J$12:$J$211,$C$9),3),2,FALSE)
    )
)</f>
        <v/>
      </c>
      <c r="E24" s="61" t="str">
        <f ca="1">IF(Formular!C24="",
    "",
    IF(ISNA(VLOOKUP(Formular!C24,OFFSET(Daten!$K$12,MATCH(Formular!$C$9,Daten!$I$12:$I$210,0),0,COUNTIF(Daten!$I$12:$I$210,$C$9),4),4,FALSE)),
        "Leistung nicht verfügbar",
        VLOOKUP(Formular!C24,OFFSET(Daten!$K$12,MATCH(Formular!$C$9,Daten!$I$12:$I$210,0),0,COUNTIF(Daten!$I$12:$I$210,$C$9),4),4,FALSE)
    )
)</f>
        <v/>
      </c>
      <c r="H24" s="33"/>
    </row>
    <row r="25" spans="1:8" ht="21" customHeight="1" x14ac:dyDescent="0.2">
      <c r="A25" s="25"/>
      <c r="B25" s="92">
        <v>7</v>
      </c>
      <c r="C25" s="55"/>
      <c r="D25" s="56" t="str">
        <f ca="1">IF(Formular!C25="",
    "",
    IF(ISNA(VLOOKUP(Formular!C25,OFFSET(Daten!$K$12,MATCH(Formular!$C$9,Daten!$J$12:$J$211,0)-1,0,COUNTIF(Daten!$J$12:$J$211,$C$9),3),2,FALSE)),
        "Leistung nicht verfügbar",
        VLOOKUP(Formular!C25,OFFSET(Daten!$K$12,MATCH(Formular!$C$9,Daten!$J$12:$J$211,0)-1,0,COUNTIF(Daten!$J$12:$J$211,$C$9),3),2,FALSE)
    )
)</f>
        <v/>
      </c>
      <c r="E25" s="61" t="str">
        <f ca="1">IF(Formular!C25="",
    "",
    IF(ISNA(VLOOKUP(Formular!C25,OFFSET(Daten!$K$12,MATCH(Formular!$C$9,Daten!$I$12:$I$210,0),0,COUNTIF(Daten!$I$12:$I$210,$C$9),4),4,FALSE)),
        "Leistung nicht verfügbar",
        VLOOKUP(Formular!C25,OFFSET(Daten!$K$12,MATCH(Formular!$C$9,Daten!$I$12:$I$210,0),0,COUNTIF(Daten!$I$12:$I$210,$C$9),4),4,FALSE)
    )
)</f>
        <v/>
      </c>
      <c r="H25"/>
    </row>
    <row r="26" spans="1:8" ht="21" customHeight="1" x14ac:dyDescent="0.2">
      <c r="A26" s="25"/>
      <c r="B26" s="92">
        <v>8</v>
      </c>
      <c r="C26" s="55"/>
      <c r="D26" s="56" t="str">
        <f ca="1">IF(Formular!C26="",
    "",
    IF(ISNA(VLOOKUP(Formular!C26,OFFSET(Daten!$K$12,MATCH(Formular!$C$9,Daten!$J$12:$J$211,0)-1,0,COUNTIF(Daten!$J$12:$J$211,$C$9),3),2,FALSE)),
        "Leistung nicht verfügbar",
        VLOOKUP(Formular!C26,OFFSET(Daten!$K$12,MATCH(Formular!$C$9,Daten!$J$12:$J$211,0)-1,0,COUNTIF(Daten!$J$12:$J$211,$C$9),3),2,FALSE)
    )
)</f>
        <v/>
      </c>
      <c r="E26" s="61" t="str">
        <f ca="1">IF(Formular!C26="",
    "",
    IF(ISNA(VLOOKUP(Formular!C26,OFFSET(Daten!$K$12,MATCH(Formular!$C$9,Daten!$I$12:$I$210,0),0,COUNTIF(Daten!$I$12:$I$210,$C$9),4),4,FALSE)),
        "Leistung nicht verfügbar",
        VLOOKUP(Formular!C26,OFFSET(Daten!$K$12,MATCH(Formular!$C$9,Daten!$I$12:$I$210,0),0,COUNTIF(Daten!$I$12:$I$210,$C$9),4),4,FALSE)
    )
)</f>
        <v/>
      </c>
      <c r="H26" s="33"/>
    </row>
    <row r="27" spans="1:8" ht="21" customHeight="1" x14ac:dyDescent="0.2">
      <c r="A27" s="25"/>
      <c r="B27" s="92">
        <v>9</v>
      </c>
      <c r="C27" s="55"/>
      <c r="D27" s="56" t="str">
        <f ca="1">IF(Formular!C27="",
    "",
    IF(ISNA(VLOOKUP(Formular!C27,OFFSET(Daten!$K$12,MATCH(Formular!$C$9,Daten!$J$12:$J$211,0)-1,0,COUNTIF(Daten!$J$12:$J$211,$C$9),3),2,FALSE)),
        "Leistung nicht verfügbar",
        VLOOKUP(Formular!C27,OFFSET(Daten!$K$12,MATCH(Formular!$C$9,Daten!$J$12:$J$211,0)-1,0,COUNTIF(Daten!$J$12:$J$211,$C$9),3),2,FALSE)
    )
)</f>
        <v/>
      </c>
      <c r="E27" s="61" t="str">
        <f ca="1">IF(Formular!C27="",
    "",
    IF(ISNA(VLOOKUP(Formular!C27,OFFSET(Daten!$K$12,MATCH(Formular!$C$9,Daten!$I$12:$I$210,0),0,COUNTIF(Daten!$I$12:$I$210,$C$9),4),4,FALSE)),
        "Leistung nicht verfügbar",
        VLOOKUP(Formular!C27,OFFSET(Daten!$K$12,MATCH(Formular!$C$9,Daten!$I$12:$I$210,0),0,COUNTIF(Daten!$I$12:$I$210,$C$9),4),4,FALSE)
    )
)</f>
        <v/>
      </c>
      <c r="H27" s="29"/>
    </row>
    <row r="28" spans="1:8" ht="42" customHeight="1" x14ac:dyDescent="0.2">
      <c r="A28" s="42"/>
      <c r="B28" s="49" t="s">
        <v>288</v>
      </c>
      <c r="C28" s="112"/>
      <c r="D28" s="113"/>
      <c r="E28" s="9"/>
      <c r="H28" s="21"/>
    </row>
    <row r="29" spans="1:8" ht="21" customHeight="1" thickBot="1" x14ac:dyDescent="0.25">
      <c r="A29" s="42"/>
      <c r="B29" s="50" t="s">
        <v>66</v>
      </c>
      <c r="C29" s="121"/>
      <c r="D29" s="122"/>
      <c r="E29" s="9"/>
      <c r="H29" s="29"/>
    </row>
    <row r="30" spans="1:8" ht="21" customHeight="1" thickBot="1" x14ac:dyDescent="0.25">
      <c r="A30" s="25"/>
      <c r="B30" s="51" t="s">
        <v>69</v>
      </c>
      <c r="C30" s="126">
        <f ca="1">SUM(D19:D27)</f>
        <v>0</v>
      </c>
      <c r="D30" s="127"/>
      <c r="E30" s="9"/>
    </row>
    <row r="31" spans="1:8" ht="11.25" customHeight="1" x14ac:dyDescent="0.2">
      <c r="A31" s="28"/>
      <c r="B31" s="38"/>
      <c r="C31" s="17"/>
      <c r="D31" s="17"/>
      <c r="E31" s="9"/>
    </row>
    <row r="32" spans="1:8" ht="12.75" customHeight="1" x14ac:dyDescent="0.2">
      <c r="A32" s="25"/>
      <c r="B32" s="89" t="s">
        <v>346</v>
      </c>
      <c r="C32" s="115" t="s">
        <v>348</v>
      </c>
      <c r="D32" s="115"/>
      <c r="E32" s="10"/>
    </row>
    <row r="33" spans="1:5" ht="30" customHeight="1" x14ac:dyDescent="0.2">
      <c r="A33" s="45"/>
      <c r="B33" s="57"/>
      <c r="C33" s="116"/>
      <c r="D33" s="117"/>
      <c r="E33" s="9"/>
    </row>
    <row r="34" spans="1:5" ht="11.25" customHeight="1" x14ac:dyDescent="0.2">
      <c r="A34" s="11"/>
      <c r="B34" s="37"/>
      <c r="C34" s="16"/>
      <c r="D34" s="16"/>
      <c r="E34" s="12"/>
    </row>
    <row r="35" spans="1:5" ht="24.75" customHeight="1" x14ac:dyDescent="0.2">
      <c r="A35" s="7" t="s">
        <v>9</v>
      </c>
      <c r="B35" s="44"/>
      <c r="C35" s="123" t="s">
        <v>638</v>
      </c>
      <c r="D35" s="123"/>
      <c r="E35" s="8"/>
    </row>
    <row r="36" spans="1:5" ht="21" customHeight="1" x14ac:dyDescent="0.2">
      <c r="A36" s="25"/>
      <c r="B36" s="50" t="s">
        <v>13</v>
      </c>
      <c r="C36" s="105" t="s">
        <v>24</v>
      </c>
      <c r="D36" s="105"/>
      <c r="E36" s="9"/>
    </row>
    <row r="37" spans="1:5" ht="21" customHeight="1" x14ac:dyDescent="0.2">
      <c r="A37" s="25"/>
      <c r="B37" s="50" t="s">
        <v>340</v>
      </c>
      <c r="C37" s="105"/>
      <c r="D37" s="105"/>
      <c r="E37" s="46" t="s">
        <v>329</v>
      </c>
    </row>
    <row r="38" spans="1:5" ht="21" customHeight="1" x14ac:dyDescent="0.2">
      <c r="A38" s="25"/>
      <c r="B38" s="50" t="s">
        <v>341</v>
      </c>
      <c r="C38" s="106"/>
      <c r="D38" s="106"/>
      <c r="E38" s="46"/>
    </row>
    <row r="39" spans="1:5" ht="21" customHeight="1" x14ac:dyDescent="0.2">
      <c r="A39" s="25"/>
      <c r="B39" s="50" t="s">
        <v>342</v>
      </c>
      <c r="C39" s="63"/>
      <c r="D39" s="63"/>
      <c r="E39" s="46"/>
    </row>
    <row r="40" spans="1:5" ht="25.5" customHeight="1" x14ac:dyDescent="0.2">
      <c r="A40" s="25"/>
      <c r="B40" s="50" t="s">
        <v>474</v>
      </c>
      <c r="C40" s="124"/>
      <c r="D40" s="125"/>
      <c r="E40" s="46"/>
    </row>
    <row r="41" spans="1:5" ht="21" customHeight="1" x14ac:dyDescent="0.2">
      <c r="A41" s="25"/>
      <c r="B41" s="54" t="s">
        <v>74</v>
      </c>
      <c r="C41" s="17"/>
      <c r="D41" s="17"/>
      <c r="E41" s="9"/>
    </row>
    <row r="42" spans="1:5" ht="16.5" customHeight="1" x14ac:dyDescent="0.2">
      <c r="A42" s="25"/>
      <c r="B42" s="39" t="s">
        <v>330</v>
      </c>
      <c r="C42" s="17"/>
      <c r="D42" s="17"/>
      <c r="E42" s="9"/>
    </row>
    <row r="43" spans="1:5" ht="16.5" customHeight="1" x14ac:dyDescent="0.2">
      <c r="A43" s="25"/>
      <c r="B43" s="39" t="s">
        <v>331</v>
      </c>
      <c r="C43" s="17"/>
      <c r="D43" s="17"/>
      <c r="E43" s="9"/>
    </row>
    <row r="44" spans="1:5" ht="21" customHeight="1" x14ac:dyDescent="0.2">
      <c r="A44" s="25"/>
      <c r="B44" s="39" t="s">
        <v>335</v>
      </c>
      <c r="C44" s="17"/>
      <c r="D44" s="17"/>
      <c r="E44" s="9"/>
    </row>
    <row r="45" spans="1:5" ht="12.75" customHeight="1" x14ac:dyDescent="0.2">
      <c r="A45" s="25"/>
      <c r="B45" s="53" t="s">
        <v>346</v>
      </c>
      <c r="C45" s="115" t="s">
        <v>347</v>
      </c>
      <c r="D45" s="115"/>
      <c r="E45" s="10"/>
    </row>
    <row r="46" spans="1:5" s="6" customFormat="1" ht="31.5" customHeight="1" x14ac:dyDescent="0.2">
      <c r="A46" s="45"/>
      <c r="B46" s="57"/>
      <c r="C46" s="116"/>
      <c r="D46" s="117"/>
      <c r="E46" s="46" t="s">
        <v>329</v>
      </c>
    </row>
    <row r="47" spans="1:5" ht="24.75" customHeight="1" x14ac:dyDescent="0.2">
      <c r="A47" s="25"/>
      <c r="B47" s="50" t="s">
        <v>344</v>
      </c>
      <c r="C47" s="120"/>
      <c r="D47" s="120"/>
      <c r="E47" s="27"/>
    </row>
    <row r="48" spans="1:5" ht="24.75" customHeight="1" x14ac:dyDescent="0.2">
      <c r="A48" s="25"/>
      <c r="B48" s="50" t="s">
        <v>345</v>
      </c>
      <c r="C48" s="118"/>
      <c r="D48" s="119"/>
      <c r="E48" s="27"/>
    </row>
    <row r="49" spans="1:5" ht="11.25" customHeight="1" x14ac:dyDescent="0.2">
      <c r="A49" s="47"/>
      <c r="B49" s="48"/>
      <c r="C49" s="114"/>
      <c r="D49" s="114"/>
      <c r="E49" s="26"/>
    </row>
  </sheetData>
  <sheetProtection sheet="1" selectLockedCells="1"/>
  <mergeCells count="25">
    <mergeCell ref="C49:D49"/>
    <mergeCell ref="C45:D45"/>
    <mergeCell ref="C12:D12"/>
    <mergeCell ref="C33:D33"/>
    <mergeCell ref="C9:D9"/>
    <mergeCell ref="C48:D48"/>
    <mergeCell ref="C46:D46"/>
    <mergeCell ref="C47:D47"/>
    <mergeCell ref="C29:D29"/>
    <mergeCell ref="C32:D32"/>
    <mergeCell ref="C35:D35"/>
    <mergeCell ref="C40:D40"/>
    <mergeCell ref="C30:D30"/>
    <mergeCell ref="C2:D2"/>
    <mergeCell ref="C36:D36"/>
    <mergeCell ref="C37:D37"/>
    <mergeCell ref="C38:D38"/>
    <mergeCell ref="C10:D10"/>
    <mergeCell ref="C5:D5"/>
    <mergeCell ref="C6:D6"/>
    <mergeCell ref="C11:D11"/>
    <mergeCell ref="C13:D13"/>
    <mergeCell ref="C14:D14"/>
    <mergeCell ref="C15:D15"/>
    <mergeCell ref="C28:D28"/>
  </mergeCells>
  <conditionalFormatting sqref="A46:C46 C49:E49 B47:E47 B48:C48 E48 E46 B36:E45">
    <cfRule type="expression" dxfId="2" priority="32">
      <formula>AND($C$30=0)</formula>
    </cfRule>
  </conditionalFormatting>
  <conditionalFormatting sqref="C35:D35">
    <cfRule type="expression" dxfId="1" priority="39">
      <formula>OR($C$30&gt;0)</formula>
    </cfRule>
  </conditionalFormatting>
  <dataValidations count="1">
    <dataValidation type="date" allowBlank="1" showInputMessage="1" showErrorMessage="1" sqref="C29:D29">
      <formula1>41640</formula1>
      <formula2>78164</formula2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28D47226-77AA-4E66-B6C8-0645BBF51727}">
            <xm:f>AND($C19&lt;&gt;"",COUNTIF(OFFSET(Daten!$K$11,MATCH($C$9,Daten!$J$12:$J$211,0),0,COUNTIF(Daten!$J$12:$J$211,$C$9)),$C19)=0)</xm:f>
            <x14:dxf>
              <fill>
                <patternFill>
                  <bgColor theme="5" tint="0.39994506668294322"/>
                </patternFill>
              </fill>
            </x14:dxf>
          </x14:cfRule>
          <xm:sqref>C19:C27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Daten!$A$12:$A$18</xm:f>
          </x14:formula1>
          <xm:sqref>C36:D36</xm:sqref>
        </x14:dataValidation>
        <x14:dataValidation type="list" allowBlank="1" showInputMessage="1" showErrorMessage="1">
          <x14:formula1>
            <xm:f>Daten!$I$12:$I$17</xm:f>
          </x14:formula1>
          <xm:sqref>C9:D9</xm:sqref>
        </x14:dataValidation>
        <x14:dataValidation type="list" allowBlank="1" showInputMessage="1" showErrorMessage="1">
          <x14:formula1>
            <xm:f>Daten!$B$12:$B$166</xm:f>
          </x14:formula1>
          <xm:sqref>C37:D37</xm:sqref>
        </x14:dataValidation>
        <x14:dataValidation type="list" allowBlank="1" showInputMessage="1" showErrorMessage="1">
          <x14:formula1>
            <xm:f>OFFSET(Daten!$K$11,MATCH($C$9,Daten!$J$12:$J$211,0),0,COUNTIF(Daten!$J$12:$J$211,$C$9))</xm:f>
          </x14:formula1>
          <xm:sqref>C19:C27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opLeftCell="I2" zoomScale="90" zoomScaleNormal="90" workbookViewId="0">
      <selection activeCell="I29" sqref="I29"/>
    </sheetView>
  </sheetViews>
  <sheetFormatPr baseColWidth="10" defaultColWidth="15.28515625" defaultRowHeight="12.75" x14ac:dyDescent="0.2"/>
  <cols>
    <col min="1" max="1" width="18.5703125" customWidth="1"/>
    <col min="2" max="2" width="30.42578125" customWidth="1"/>
    <col min="3" max="3" width="46" customWidth="1"/>
    <col min="4" max="4" width="26.140625" bestFit="1" customWidth="1"/>
    <col min="5" max="5" width="23.85546875" customWidth="1"/>
    <col min="6" max="6" width="8.140625" customWidth="1"/>
    <col min="7" max="7" width="23.140625" bestFit="1" customWidth="1"/>
    <col min="8" max="8" width="54.42578125" style="66" customWidth="1"/>
    <col min="9" max="9" width="39.85546875" customWidth="1"/>
    <col min="10" max="10" width="52.140625" bestFit="1" customWidth="1"/>
    <col min="11" max="11" width="32.7109375" bestFit="1" customWidth="1"/>
    <col min="12" max="12" width="18.85546875" bestFit="1" customWidth="1"/>
    <col min="13" max="13" width="16.7109375" bestFit="1" customWidth="1"/>
    <col min="14" max="14" width="10" bestFit="1" customWidth="1"/>
    <col min="15" max="15" width="14.85546875" customWidth="1"/>
    <col min="16" max="16" width="31.85546875" customWidth="1"/>
    <col min="17" max="17" width="21.85546875" customWidth="1"/>
    <col min="18" max="18" width="14.28515625" customWidth="1"/>
    <col min="19" max="19" width="12.7109375" bestFit="1" customWidth="1"/>
    <col min="20" max="20" width="8" bestFit="1" customWidth="1"/>
    <col min="21" max="21" width="11" bestFit="1" customWidth="1"/>
    <col min="22" max="22" width="5" bestFit="1" customWidth="1"/>
    <col min="23" max="23" width="6.42578125" bestFit="1" customWidth="1"/>
    <col min="24" max="24" width="4" bestFit="1" customWidth="1"/>
    <col min="25" max="25" width="8.85546875" bestFit="1" customWidth="1"/>
    <col min="26" max="26" width="11.42578125" bestFit="1" customWidth="1"/>
    <col min="27" max="27" width="24.140625" bestFit="1" customWidth="1"/>
    <col min="28" max="28" width="16.7109375" bestFit="1" customWidth="1"/>
    <col min="29" max="29" width="9.7109375" bestFit="1" customWidth="1"/>
    <col min="30" max="30" width="12.85546875" bestFit="1" customWidth="1"/>
    <col min="31" max="31" width="13.7109375" bestFit="1" customWidth="1"/>
    <col min="32" max="32" width="12.28515625" bestFit="1" customWidth="1"/>
    <col min="33" max="33" width="10.140625" bestFit="1" customWidth="1"/>
  </cols>
  <sheetData>
    <row r="1" spans="1:33" s="71" customFormat="1" ht="16.5" x14ac:dyDescent="0.3">
      <c r="A1" s="88" t="s">
        <v>349</v>
      </c>
      <c r="B1" s="84" t="s">
        <v>350</v>
      </c>
      <c r="C1" s="84" t="s">
        <v>351</v>
      </c>
      <c r="D1" s="77" t="s">
        <v>370</v>
      </c>
      <c r="E1" s="74" t="s">
        <v>352</v>
      </c>
      <c r="F1" s="82" t="s">
        <v>353</v>
      </c>
      <c r="G1" s="87" t="s">
        <v>0</v>
      </c>
      <c r="H1" s="95" t="s">
        <v>354</v>
      </c>
      <c r="I1" s="87" t="s">
        <v>355</v>
      </c>
      <c r="J1" s="87" t="s">
        <v>356</v>
      </c>
      <c r="K1" s="87" t="s">
        <v>333</v>
      </c>
      <c r="L1" s="87" t="s">
        <v>334</v>
      </c>
      <c r="M1" s="87" t="s">
        <v>640</v>
      </c>
      <c r="N1" s="87" t="s">
        <v>357</v>
      </c>
      <c r="O1" s="87" t="s">
        <v>358</v>
      </c>
      <c r="P1" s="87" t="s">
        <v>359</v>
      </c>
      <c r="Q1" s="87" t="s">
        <v>360</v>
      </c>
      <c r="R1" s="85" t="s">
        <v>361</v>
      </c>
      <c r="S1" s="86" t="s">
        <v>362</v>
      </c>
      <c r="T1" s="87" t="s">
        <v>363</v>
      </c>
      <c r="U1" s="87" t="s">
        <v>618</v>
      </c>
      <c r="V1" s="79" t="s">
        <v>364</v>
      </c>
      <c r="W1" s="81" t="s">
        <v>365</v>
      </c>
      <c r="X1" s="83" t="s">
        <v>366</v>
      </c>
      <c r="Y1" s="83" t="s">
        <v>371</v>
      </c>
      <c r="Z1" s="82" t="s">
        <v>367</v>
      </c>
      <c r="AA1" s="87" t="s">
        <v>368</v>
      </c>
      <c r="AB1" s="87" t="s">
        <v>369</v>
      </c>
      <c r="AC1" s="76" t="s">
        <v>372</v>
      </c>
      <c r="AD1" s="72" t="s">
        <v>373</v>
      </c>
      <c r="AE1" s="72" t="s">
        <v>374</v>
      </c>
      <c r="AF1" s="75" t="s">
        <v>375</v>
      </c>
      <c r="AG1" s="73" t="s">
        <v>376</v>
      </c>
    </row>
    <row r="2" spans="1:33" x14ac:dyDescent="0.2">
      <c r="A2" s="58"/>
      <c r="B2" s="59" t="str">
        <f ca="1">IF(AND(Formular!$C19&lt;&gt;"",Formular!$D19&gt;0),1,"")</f>
        <v/>
      </c>
      <c r="C2" s="59" t="str">
        <f ca="1">IF(AND(Formular!$C19&lt;&gt;"",Formular!$D19&gt;0),B2,"")</f>
        <v/>
      </c>
      <c r="D2" s="58"/>
      <c r="E2" s="58" t="str">
        <f ca="1">IF(AND(Formular!$C19&lt;&gt;"",Formular!$D19&gt;0),0,"")</f>
        <v/>
      </c>
      <c r="F2" s="58" t="str">
        <f ca="1">IF(AND(Formular!$C19&lt;&gt;"",Formular!$D19&gt;0),IF(Formular!$B$46&lt;&gt;"",Formular!$B$46,IF(Formular!$B$33&lt;&gt;"",Formular!$B$33,"")),"")</f>
        <v/>
      </c>
      <c r="G2" s="58" t="str">
        <f ca="1">IF(AND(Formular!$C19&lt;&gt;"",Formular!$D19&gt;0),Formular!$C$36,"")</f>
        <v/>
      </c>
      <c r="H2" s="96" t="str">
        <f ca="1">IF(AND(Formular!$C19&lt;&gt;"",Formular!$D19&gt;0),VLOOKUP(Formular!$C$37,$B$12:$C199,2,0),"")</f>
        <v/>
      </c>
      <c r="I2" s="94" t="str">
        <f ca="1">IF(AND(Formular!$C19&lt;&gt;"",Formular!$D19&gt;0),IF(OR(ISBLANK(Formular!$C$37),Formular!$C$19=""),"",MID(SUBSTITUTE(VLOOKUP(Formular!$C$37,Daten!$B$12:$D196,3,0),"1000-",""),17,20)),"")</f>
        <v/>
      </c>
      <c r="J2" s="58" t="str">
        <f ca="1">IF(AND(Formular!$C19&lt;&gt;"",Formular!$D19&gt;0),Formular!$C$38,"")</f>
        <v/>
      </c>
      <c r="K2" s="58" t="str">
        <f ca="1">IF(AND(Formular!$C19&lt;&gt;"",Formular!$D19&gt;0),Formular!$C$39,"")</f>
        <v/>
      </c>
      <c r="L2" s="58" t="str">
        <f ca="1">IF(AND(Formular!$C19&lt;&gt;"",Formular!$D19&gt;0),Formular!$D$39,"")</f>
        <v/>
      </c>
      <c r="M2" s="58" t="str">
        <f ca="1">IF(AND(Formular!$C19&lt;&gt;"",Formular!$D19&gt;0),Formular!$C$10,"")</f>
        <v/>
      </c>
      <c r="N2" s="58" t="str">
        <f ca="1">IF(AND(Formular!$C19&lt;&gt;"",Formular!$D19&gt;0),Formular!$C$10,"")</f>
        <v/>
      </c>
      <c r="O2" s="58" t="str">
        <f ca="1">IF(AND(Formular!$C19&lt;&gt;"",Formular!$D19&gt;0),CONCATENATE(Formular!$C$11,", ",Formular!$C$11),"")</f>
        <v/>
      </c>
      <c r="P2" s="58" t="str">
        <f ca="1">IF(AND(Formular!$C19&lt;&gt;"",Formular!$D19&gt;0),Formular!$C$13,"")</f>
        <v/>
      </c>
      <c r="Q2" s="58" t="str">
        <f ca="1">IF(AND(Formular!$C19&lt;&gt;"",Formular!$D19&gt;0),Formular!$C$14,"")</f>
        <v/>
      </c>
      <c r="R2" s="58"/>
      <c r="S2" s="58" t="str">
        <f ca="1">IF(AND(Formular!$C19&lt;&gt;"",Formular!$D19&gt;0),Formular!$C$15,"")</f>
        <v/>
      </c>
      <c r="T2" s="58" t="str">
        <f ca="1">IF(AND(Formular!$C19&lt;&gt;"",Formular!$D19&gt;0),Formular!$C19,"")</f>
        <v/>
      </c>
      <c r="U2" s="58"/>
      <c r="V2" s="58" t="str">
        <f ca="1">IF(Formular!$D19&gt;0,Formular!$D19,"")</f>
        <v/>
      </c>
      <c r="W2" s="58"/>
      <c r="X2" s="58"/>
      <c r="Z2" s="58" t="str">
        <f ca="1">IF(AND(Formular!$C19&lt;&gt;"",Formular!$D19&gt;0),Formular!$C$28,"")</f>
        <v/>
      </c>
      <c r="AA2" s="60" t="str">
        <f ca="1">IF(AND(Formular!$C19&lt;&gt;"",Formular!$D19&gt;0),Formular!$C$29,"")</f>
        <v/>
      </c>
    </row>
    <row r="3" spans="1:33" x14ac:dyDescent="0.2">
      <c r="A3" s="58"/>
      <c r="B3" s="59" t="str">
        <f ca="1">IF(AND(Formular!$C20&lt;&gt;"",Formular!$D20&gt;0),1,"")</f>
        <v/>
      </c>
      <c r="C3" s="59" t="str">
        <f ca="1">IF(AND(Formular!$C20&lt;&gt;"",Formular!$D20&gt;0),B3,"")</f>
        <v/>
      </c>
      <c r="D3" s="58"/>
      <c r="E3" s="58" t="str">
        <f ca="1">IF(AND(Formular!$C20&lt;&gt;"",Formular!$D20&gt;0),0,"")</f>
        <v/>
      </c>
      <c r="F3" s="58" t="str">
        <f ca="1">IF(AND(Formular!$C20&lt;&gt;"",Formular!$D20&gt;0),IF(Formular!$B$46&lt;&gt;"",Formular!$B$46,IF(Formular!$B$33&lt;&gt;"",Formular!$B$33,"")),"")</f>
        <v/>
      </c>
      <c r="G3" s="58" t="str">
        <f ca="1">IF(AND(Formular!$C20&lt;&gt;"",Formular!$D20&gt;0),Formular!$C$36,"")</f>
        <v/>
      </c>
      <c r="H3" s="96" t="str">
        <f ca="1">IF(AND(Formular!$C20&lt;&gt;"",Formular!$D20&gt;0),VLOOKUP(Formular!$C$37,$B$12:$C200,2,0),"")</f>
        <v/>
      </c>
      <c r="I3" s="94" t="str">
        <f ca="1">IF(AND(Formular!$C20&lt;&gt;"",Formular!$D20&gt;0),IF(OR(ISBLANK(Formular!$C$37),Formular!$C$19=""),"",MID(SUBSTITUTE(VLOOKUP(Formular!$C$37,Daten!$B$12:$D197,3,0),"1000-",""),17,20)),"")</f>
        <v/>
      </c>
      <c r="J3" s="58" t="str">
        <f ca="1">IF(AND(Formular!$C20&lt;&gt;"",Formular!$D20&gt;0),Formular!$C$38,"")</f>
        <v/>
      </c>
      <c r="K3" s="58" t="str">
        <f ca="1">IF(AND(Formular!$C20&lt;&gt;"",Formular!$D20&gt;0),Formular!$C$39,"")</f>
        <v/>
      </c>
      <c r="L3" s="58" t="str">
        <f ca="1">IF(AND(Formular!$C20&lt;&gt;"",Formular!$D20&gt;0),Formular!$D$39,"")</f>
        <v/>
      </c>
      <c r="M3" s="58" t="str">
        <f ca="1">IF(AND(Formular!$C20&lt;&gt;"",Formular!$D20&gt;0),Formular!$C$10,"")</f>
        <v/>
      </c>
      <c r="N3" s="58" t="str">
        <f ca="1">IF(AND(Formular!$C20&lt;&gt;"",Formular!$D20&gt;0),Formular!$C$10,"")</f>
        <v/>
      </c>
      <c r="O3" s="58" t="str">
        <f ca="1">IF(AND(Formular!$C20&lt;&gt;"",Formular!$D20&gt;0),CONCATENATE(Formular!$C$11,", ",Formular!$C$11),"")</f>
        <v/>
      </c>
      <c r="P3" s="58" t="str">
        <f ca="1">IF(AND(Formular!$C20&lt;&gt;"",Formular!$D20&gt;0),Formular!$C$13,"")</f>
        <v/>
      </c>
      <c r="Q3" s="58" t="str">
        <f ca="1">IF(AND(Formular!$C20&lt;&gt;"",Formular!$D20&gt;0),Formular!$C$14,"")</f>
        <v/>
      </c>
      <c r="R3" s="58"/>
      <c r="S3" s="58" t="str">
        <f ca="1">IF(AND(Formular!$C20&lt;&gt;"",Formular!$D20&gt;0),Formular!$C$15,"")</f>
        <v/>
      </c>
      <c r="T3" s="58" t="str">
        <f ca="1">IF(AND(Formular!$C20&lt;&gt;"",Formular!$D20&gt;0),Formular!$C20,"")</f>
        <v/>
      </c>
      <c r="U3" s="58" t="str">
        <f ca="1">IF(Formular!$D20&gt;0,Formular!$E20,"")</f>
        <v/>
      </c>
      <c r="V3" s="58" t="str">
        <f ca="1">IF(Formular!$D20&gt;0,Formular!$D20,"")</f>
        <v/>
      </c>
      <c r="W3" s="58"/>
      <c r="X3" s="58"/>
      <c r="Z3" s="58" t="str">
        <f ca="1">IF(AND(Formular!$C20&lt;&gt;"",Formular!$D20&gt;0),Formular!$C$28,"")</f>
        <v/>
      </c>
      <c r="AA3" s="60" t="str">
        <f ca="1">IF(AND(Formular!$C20&lt;&gt;"",Formular!$D20&gt;0),Formular!$C$29,"")</f>
        <v/>
      </c>
    </row>
    <row r="4" spans="1:33" x14ac:dyDescent="0.2">
      <c r="A4" s="58"/>
      <c r="B4" s="59" t="str">
        <f ca="1">IF(AND(Formular!$C21&lt;&gt;"",Formular!$D21&gt;0),1,"")</f>
        <v/>
      </c>
      <c r="C4" s="59" t="str">
        <f ca="1">IF(AND(Formular!$C21&lt;&gt;"",Formular!$D21&gt;0),B4,"")</f>
        <v/>
      </c>
      <c r="D4" s="58"/>
      <c r="E4" s="58" t="str">
        <f ca="1">IF(AND(Formular!$C21&lt;&gt;"",Formular!$D21&gt;0),0,"")</f>
        <v/>
      </c>
      <c r="F4" s="58" t="str">
        <f ca="1">IF(AND(Formular!$C21&lt;&gt;"",Formular!$D21&gt;0),IF(Formular!$B$46&lt;&gt;"",Formular!$B$46,IF(Formular!$B$33&lt;&gt;"",Formular!$B$33,"")),"")</f>
        <v/>
      </c>
      <c r="G4" s="58" t="str">
        <f ca="1">IF(AND(Formular!$C21&lt;&gt;"",Formular!$D21&gt;0),Formular!$C$36,"")</f>
        <v/>
      </c>
      <c r="H4" s="96" t="str">
        <f ca="1">IF(AND(Formular!$C21&lt;&gt;"",Formular!$D21&gt;0),VLOOKUP(Formular!$C$37,$B$12:$C201,2,0),"")</f>
        <v/>
      </c>
      <c r="I4" s="94" t="str">
        <f ca="1">IF(AND(Formular!$C21&lt;&gt;"",Formular!$D21&gt;0),IF(OR(ISBLANK(Formular!$C$37),Formular!$C$19=""),"",MID(SUBSTITUTE(VLOOKUP(Formular!$C$37,Daten!$B$12:$D198,3,0),"1000-",""),17,20)),"")</f>
        <v/>
      </c>
      <c r="J4" s="58" t="str">
        <f ca="1">IF(AND(Formular!$C21&lt;&gt;"",Formular!$D21&gt;0),Formular!$C$38,"")</f>
        <v/>
      </c>
      <c r="K4" s="58" t="str">
        <f ca="1">IF(AND(Formular!$C21&lt;&gt;"",Formular!$D21&gt;0),Formular!$C$39,"")</f>
        <v/>
      </c>
      <c r="L4" s="58" t="str">
        <f ca="1">IF(AND(Formular!$C21&lt;&gt;"",Formular!$D21&gt;0),Formular!$D$39,"")</f>
        <v/>
      </c>
      <c r="M4" s="58" t="str">
        <f ca="1">IF(AND(Formular!$C21&lt;&gt;"",Formular!$D21&gt;0),Formular!$C$10,"")</f>
        <v/>
      </c>
      <c r="N4" s="58" t="str">
        <f ca="1">IF(AND(Formular!$C21&lt;&gt;"",Formular!$D21&gt;0),Formular!$C$10,"")</f>
        <v/>
      </c>
      <c r="O4" s="58" t="str">
        <f ca="1">IF(AND(Formular!$C21&lt;&gt;"",Formular!$D21&gt;0),CONCATENATE(Formular!$C$11,", ",Formular!$C$11),"")</f>
        <v/>
      </c>
      <c r="P4" s="58" t="str">
        <f ca="1">IF(AND(Formular!$C21&lt;&gt;"",Formular!$D21&gt;0),Formular!$C$13,"")</f>
        <v/>
      </c>
      <c r="Q4" s="58" t="str">
        <f ca="1">IF(AND(Formular!$C21&lt;&gt;"",Formular!$D21&gt;0),Formular!$C$14,"")</f>
        <v/>
      </c>
      <c r="R4" s="58"/>
      <c r="S4" s="58" t="str">
        <f ca="1">IF(AND(Formular!$C21&lt;&gt;"",Formular!$D21&gt;0),Formular!$C$15,"")</f>
        <v/>
      </c>
      <c r="T4" s="58" t="str">
        <f ca="1">IF(AND(Formular!$C21&lt;&gt;"",Formular!$D21&gt;0),Formular!$C21,"")</f>
        <v/>
      </c>
      <c r="U4" s="58" t="str">
        <f ca="1">IF(Formular!$D21&gt;0,Formular!$E21,"")</f>
        <v/>
      </c>
      <c r="V4" s="58" t="str">
        <f ca="1">IF(Formular!$D21&gt;0,Formular!$D21,"")</f>
        <v/>
      </c>
      <c r="W4" s="58"/>
      <c r="X4" s="58"/>
      <c r="Z4" s="58" t="str">
        <f ca="1">IF(AND(Formular!$C21&lt;&gt;"",Formular!$D21&gt;0),Formular!$C$28,"")</f>
        <v/>
      </c>
      <c r="AA4" s="60" t="str">
        <f ca="1">IF(AND(Formular!$C21&lt;&gt;"",Formular!$D21&gt;0),Formular!$C$29,"")</f>
        <v/>
      </c>
    </row>
    <row r="5" spans="1:33" x14ac:dyDescent="0.2">
      <c r="A5" s="58"/>
      <c r="B5" s="59" t="str">
        <f ca="1">IF(AND(Formular!$C22&lt;&gt;"",Formular!$D22&gt;0),1,"")</f>
        <v/>
      </c>
      <c r="C5" s="59" t="str">
        <f ca="1">IF(AND(Formular!$C22&lt;&gt;"",Formular!$D22&gt;0),B5,"")</f>
        <v/>
      </c>
      <c r="D5" s="58"/>
      <c r="E5" s="58" t="str">
        <f ca="1">IF(AND(Formular!$C22&lt;&gt;"",Formular!$D22&gt;0),0,"")</f>
        <v/>
      </c>
      <c r="F5" s="58" t="str">
        <f ca="1">IF(AND(Formular!$C22&lt;&gt;"",Formular!$D22&gt;0),IF(Formular!$B$46&lt;&gt;"",Formular!$B$46,IF(Formular!$B$33&lt;&gt;"",Formular!$B$33,"")),"")</f>
        <v/>
      </c>
      <c r="G5" s="58" t="str">
        <f ca="1">IF(AND(Formular!$C22&lt;&gt;"",Formular!$D22&gt;0),Formular!$C$36,"")</f>
        <v/>
      </c>
      <c r="H5" s="96" t="str">
        <f ca="1">IF(AND(Formular!$C22&lt;&gt;"",Formular!$D22&gt;0),VLOOKUP(Formular!$C$37,$B$12:$C202,2,0),"")</f>
        <v/>
      </c>
      <c r="I5" s="94" t="str">
        <f ca="1">IF(AND(Formular!$C22&lt;&gt;"",Formular!$D22&gt;0),IF(OR(ISBLANK(Formular!$C$37),Formular!$C$19=""),"",MID(SUBSTITUTE(VLOOKUP(Formular!$C$37,Daten!$B$12:$D199,3,0),"1000-",""),17,20)),"")</f>
        <v/>
      </c>
      <c r="J5" s="58" t="str">
        <f ca="1">IF(AND(Formular!$C22&lt;&gt;"",Formular!$D22&gt;0),Formular!$C$38,"")</f>
        <v/>
      </c>
      <c r="K5" s="58" t="str">
        <f ca="1">IF(AND(Formular!$C22&lt;&gt;"",Formular!$D22&gt;0),Formular!$C$39,"")</f>
        <v/>
      </c>
      <c r="L5" s="58" t="str">
        <f ca="1">IF(AND(Formular!$C22&lt;&gt;"",Formular!$D22&gt;0),Formular!$D$39,"")</f>
        <v/>
      </c>
      <c r="M5" s="58" t="str">
        <f ca="1">IF(AND(Formular!$C22&lt;&gt;"",Formular!$D22&gt;0),Formular!$C$10,"")</f>
        <v/>
      </c>
      <c r="N5" s="58" t="str">
        <f ca="1">IF(AND(Formular!$C22&lt;&gt;"",Formular!$D22&gt;0),Formular!$C$10,"")</f>
        <v/>
      </c>
      <c r="O5" s="58" t="str">
        <f ca="1">IF(AND(Formular!$C22&lt;&gt;"",Formular!$D22&gt;0),CONCATENATE(Formular!$C$11,", ",Formular!$C$11),"")</f>
        <v/>
      </c>
      <c r="P5" s="58" t="str">
        <f ca="1">IF(AND(Formular!$C22&lt;&gt;"",Formular!$D22&gt;0),Formular!$C$13,"")</f>
        <v/>
      </c>
      <c r="Q5" s="58" t="str">
        <f ca="1">IF(AND(Formular!$C22&lt;&gt;"",Formular!$D22&gt;0),Formular!$C$14,"")</f>
        <v/>
      </c>
      <c r="R5" s="58"/>
      <c r="S5" s="58" t="str">
        <f ca="1">IF(AND(Formular!$C22&lt;&gt;"",Formular!$D22&gt;0),Formular!$C$15,"")</f>
        <v/>
      </c>
      <c r="T5" s="58" t="str">
        <f ca="1">IF(AND(Formular!$C22&lt;&gt;"",Formular!$D22&gt;0),Formular!$C22,"")</f>
        <v/>
      </c>
      <c r="U5" s="58" t="str">
        <f ca="1">IF(Formular!$D22&gt;0,Formular!$E22,"")</f>
        <v/>
      </c>
      <c r="V5" s="58" t="str">
        <f ca="1">IF(Formular!$D22&gt;0,Formular!$D22,"")</f>
        <v/>
      </c>
      <c r="W5" s="58"/>
      <c r="X5" s="58"/>
      <c r="Z5" s="58" t="str">
        <f ca="1">IF(AND(Formular!$C22&lt;&gt;"",Formular!$D22&gt;0),Formular!$C$28,"")</f>
        <v/>
      </c>
      <c r="AA5" s="60" t="str">
        <f ca="1">IF(AND(Formular!$C22&lt;&gt;"",Formular!$D22&gt;0),Formular!$C$29,"")</f>
        <v/>
      </c>
    </row>
    <row r="6" spans="1:33" x14ac:dyDescent="0.2">
      <c r="A6" s="58"/>
      <c r="B6" s="59" t="str">
        <f ca="1">IF(AND(Formular!$C23&lt;&gt;"",Formular!$D23&gt;0),1,"")</f>
        <v/>
      </c>
      <c r="C6" s="59" t="str">
        <f ca="1">IF(AND(Formular!$C23&lt;&gt;"",Formular!$D23&gt;0),B6,"")</f>
        <v/>
      </c>
      <c r="D6" s="58"/>
      <c r="E6" s="58" t="str">
        <f ca="1">IF(AND(Formular!$C23&lt;&gt;"",Formular!$D23&gt;0),0,"")</f>
        <v/>
      </c>
      <c r="F6" s="58" t="str">
        <f ca="1">IF(AND(Formular!$C23&lt;&gt;"",Formular!$D23&gt;0),IF(Formular!$B$46&lt;&gt;"",Formular!$B$46,IF(Formular!$B$33&lt;&gt;"",Formular!$B$33,"")),"")</f>
        <v/>
      </c>
      <c r="G6" s="58" t="str">
        <f ca="1">IF(AND(Formular!$C23&lt;&gt;"",Formular!$D23&gt;0),Formular!$C$36,"")</f>
        <v/>
      </c>
      <c r="H6" s="96" t="str">
        <f ca="1">IF(AND(Formular!$C23&lt;&gt;"",Formular!$D23&gt;0),VLOOKUP(Formular!$C$37,$B$12:$C203,2,0),"")</f>
        <v/>
      </c>
      <c r="I6" s="94" t="str">
        <f ca="1">IF(AND(Formular!$C23&lt;&gt;"",Formular!$D23&gt;0),IF(OR(ISBLANK(Formular!$C$37),Formular!$C$19=""),"",MID(SUBSTITUTE(VLOOKUP(Formular!$C$37,Daten!$B$12:$D200,3,0),"1000-",""),17,20)),"")</f>
        <v/>
      </c>
      <c r="J6" s="58" t="str">
        <f ca="1">IF(AND(Formular!$C23&lt;&gt;"",Formular!$D23&gt;0),Formular!$C$38,"")</f>
        <v/>
      </c>
      <c r="K6" s="58" t="str">
        <f ca="1">IF(AND(Formular!$C23&lt;&gt;"",Formular!$D23&gt;0),Formular!$C$39,"")</f>
        <v/>
      </c>
      <c r="L6" s="58" t="str">
        <f ca="1">IF(AND(Formular!$C23&lt;&gt;"",Formular!$D23&gt;0),Formular!$D$39,"")</f>
        <v/>
      </c>
      <c r="M6" s="58" t="str">
        <f ca="1">IF(AND(Formular!$C23&lt;&gt;"",Formular!$D23&gt;0),Formular!$C$10,"")</f>
        <v/>
      </c>
      <c r="N6" s="58" t="str">
        <f ca="1">IF(AND(Formular!$C23&lt;&gt;"",Formular!$D23&gt;0),Formular!$C$10,"")</f>
        <v/>
      </c>
      <c r="O6" s="58" t="str">
        <f ca="1">IF(AND(Formular!$C23&lt;&gt;"",Formular!$D23&gt;0),CONCATENATE(Formular!$C$11,", ",Formular!$C$11),"")</f>
        <v/>
      </c>
      <c r="P6" s="58" t="str">
        <f ca="1">IF(AND(Formular!$C23&lt;&gt;"",Formular!$D23&gt;0),Formular!$C$13,"")</f>
        <v/>
      </c>
      <c r="Q6" s="58" t="str">
        <f ca="1">IF(AND(Formular!$C23&lt;&gt;"",Formular!$D23&gt;0),Formular!$C$14,"")</f>
        <v/>
      </c>
      <c r="R6" s="58"/>
      <c r="S6" s="58" t="str">
        <f ca="1">IF(AND(Formular!$C23&lt;&gt;"",Formular!$D23&gt;0),Formular!$C$15,"")</f>
        <v/>
      </c>
      <c r="T6" s="58" t="str">
        <f ca="1">IF(AND(Formular!$C23&lt;&gt;"",Formular!$D23&gt;0),Formular!$C23,"")</f>
        <v/>
      </c>
      <c r="U6" s="58" t="str">
        <f ca="1">IF(Formular!$D23&gt;0,Formular!$E23,"")</f>
        <v/>
      </c>
      <c r="V6" s="58" t="str">
        <f ca="1">IF(Formular!$D23&gt;0,Formular!$D23,"")</f>
        <v/>
      </c>
      <c r="W6" s="58"/>
      <c r="X6" s="58"/>
      <c r="Z6" s="58" t="str">
        <f ca="1">IF(AND(Formular!$C23&lt;&gt;"",Formular!$D23&gt;0),Formular!$C$28,"")</f>
        <v/>
      </c>
      <c r="AA6" s="60" t="str">
        <f ca="1">IF(AND(Formular!$C23&lt;&gt;"",Formular!$D23&gt;0),Formular!$C$29,"")</f>
        <v/>
      </c>
    </row>
    <row r="7" spans="1:33" x14ac:dyDescent="0.2">
      <c r="A7" s="58"/>
      <c r="B7" s="59" t="str">
        <f ca="1">IF(AND(Formular!$C24&lt;&gt;"",Formular!$D24&gt;0),1,"")</f>
        <v/>
      </c>
      <c r="C7" s="59" t="str">
        <f ca="1">IF(AND(Formular!$C24&lt;&gt;"",Formular!$D24&gt;0),B7,"")</f>
        <v/>
      </c>
      <c r="D7" s="58"/>
      <c r="E7" s="58" t="str">
        <f ca="1">IF(AND(Formular!$C24&lt;&gt;"",Formular!$D24&gt;0),0,"")</f>
        <v/>
      </c>
      <c r="F7" s="58" t="str">
        <f ca="1">IF(AND(Formular!$C24&lt;&gt;"",Formular!$D24&gt;0),IF(Formular!$B$46&lt;&gt;"",Formular!$B$46,IF(Formular!$B$33&lt;&gt;"",Formular!$B$33,"")),"")</f>
        <v/>
      </c>
      <c r="G7" s="58" t="str">
        <f ca="1">IF(AND(Formular!$C24&lt;&gt;"",Formular!$D24&gt;0),Formular!$C$36,"")</f>
        <v/>
      </c>
      <c r="H7" s="96" t="str">
        <f ca="1">IF(AND(Formular!$C24&lt;&gt;"",Formular!$D24&gt;0),VLOOKUP(Formular!$C$37,$B$12:$C204,2,0),"")</f>
        <v/>
      </c>
      <c r="I7" s="94" t="str">
        <f ca="1">IF(AND(Formular!$C24&lt;&gt;"",Formular!$D24&gt;0),IF(OR(ISBLANK(Formular!$C$37),Formular!$C$19=""),"",MID(SUBSTITUTE(VLOOKUP(Formular!$C$37,Daten!$B$12:$D201,3,0),"1000-",""),17,20)),"")</f>
        <v/>
      </c>
      <c r="J7" s="58" t="str">
        <f ca="1">IF(AND(Formular!$C24&lt;&gt;"",Formular!$D24&gt;0),Formular!$C$38,"")</f>
        <v/>
      </c>
      <c r="K7" s="58" t="str">
        <f ca="1">IF(AND(Formular!$C24&lt;&gt;"",Formular!$D24&gt;0),Formular!$C$39,"")</f>
        <v/>
      </c>
      <c r="L7" s="58" t="str">
        <f ca="1">IF(AND(Formular!$C24&lt;&gt;"",Formular!$D24&gt;0),Formular!$D$39,"")</f>
        <v/>
      </c>
      <c r="M7" s="58" t="str">
        <f ca="1">IF(AND(Formular!$C24&lt;&gt;"",Formular!$D24&gt;0),Formular!$C$10,"")</f>
        <v/>
      </c>
      <c r="N7" s="58" t="str">
        <f ca="1">IF(AND(Formular!$C24&lt;&gt;"",Formular!$D24&gt;0),Formular!$C$10,"")</f>
        <v/>
      </c>
      <c r="O7" s="58" t="str">
        <f ca="1">IF(AND(Formular!$C24&lt;&gt;"",Formular!$D24&gt;0),CONCATENATE(Formular!$C$11,", ",Formular!$C$11),"")</f>
        <v/>
      </c>
      <c r="P7" s="58" t="str">
        <f ca="1">IF(AND(Formular!$C24&lt;&gt;"",Formular!$D24&gt;0),Formular!$C$13,"")</f>
        <v/>
      </c>
      <c r="Q7" s="58" t="str">
        <f ca="1">IF(AND(Formular!$C24&lt;&gt;"",Formular!$D24&gt;0),Formular!$C$14,"")</f>
        <v/>
      </c>
      <c r="R7" s="58"/>
      <c r="S7" s="58" t="str">
        <f ca="1">IF(AND(Formular!$C24&lt;&gt;"",Formular!$D24&gt;0),Formular!$C$15,"")</f>
        <v/>
      </c>
      <c r="T7" s="58" t="str">
        <f ca="1">IF(AND(Formular!$C24&lt;&gt;"",Formular!$D24&gt;0),Formular!$C24,"")</f>
        <v/>
      </c>
      <c r="U7" s="58" t="str">
        <f ca="1">IF(Formular!$D24&gt;0,Formular!$E24,"")</f>
        <v/>
      </c>
      <c r="V7" s="58" t="str">
        <f ca="1">IF(Formular!$D24&gt;0,Formular!$D24,"")</f>
        <v/>
      </c>
      <c r="W7" s="58"/>
      <c r="X7" s="58"/>
      <c r="Z7" s="58" t="str">
        <f ca="1">IF(AND(Formular!$C24&lt;&gt;"",Formular!$D24&gt;0),Formular!$C$28,"")</f>
        <v/>
      </c>
      <c r="AA7" s="60" t="str">
        <f ca="1">IF(AND(Formular!$C24&lt;&gt;"",Formular!$D24&gt;0),Formular!$C$29,"")</f>
        <v/>
      </c>
    </row>
    <row r="8" spans="1:33" x14ac:dyDescent="0.2">
      <c r="A8" s="58"/>
      <c r="B8" s="59" t="str">
        <f ca="1">IF(AND(Formular!$C25&lt;&gt;"",Formular!$D25&gt;0),1,"")</f>
        <v/>
      </c>
      <c r="C8" s="59" t="str">
        <f ca="1">IF(AND(Formular!$C25&lt;&gt;"",Formular!$D25&gt;0),B8,"")</f>
        <v/>
      </c>
      <c r="D8" s="58"/>
      <c r="E8" s="58" t="str">
        <f ca="1">IF(AND(Formular!$C25&lt;&gt;"",Formular!$D25&gt;0),0,"")</f>
        <v/>
      </c>
      <c r="F8" s="58" t="str">
        <f ca="1">IF(AND(Formular!$C25&lt;&gt;"",Formular!$D25&gt;0),IF(Formular!$B$46&lt;&gt;"",Formular!$B$46,IF(Formular!$B$33&lt;&gt;"",Formular!$B$33,"")),"")</f>
        <v/>
      </c>
      <c r="G8" s="58" t="str">
        <f ca="1">IF(AND(Formular!$C25&lt;&gt;"",Formular!$D25&gt;0),Formular!$C$36,"")</f>
        <v/>
      </c>
      <c r="H8" s="96" t="str">
        <f ca="1">IF(AND(Formular!$C25&lt;&gt;"",Formular!$D25&gt;0),VLOOKUP(Formular!$C$37,$B$12:$C205,2,0),"")</f>
        <v/>
      </c>
      <c r="I8" s="94" t="str">
        <f ca="1">IF(AND(Formular!$C25&lt;&gt;"",Formular!$D25&gt;0),IF(OR(ISBLANK(Formular!$C$37),Formular!$C$19=""),"",MID(SUBSTITUTE(VLOOKUP(Formular!$C$37,Daten!$B$12:$D202,3,0),"1000-",""),17,20)),"")</f>
        <v/>
      </c>
      <c r="J8" s="58" t="str">
        <f ca="1">IF(AND(Formular!$C25&lt;&gt;"",Formular!$D25&gt;0),Formular!$C$38,"")</f>
        <v/>
      </c>
      <c r="K8" s="58" t="str">
        <f ca="1">IF(AND(Formular!$C25&lt;&gt;"",Formular!$D25&gt;0),Formular!$C$39,"")</f>
        <v/>
      </c>
      <c r="L8" s="58" t="str">
        <f ca="1">IF(AND(Formular!$C25&lt;&gt;"",Formular!$D25&gt;0),Formular!$D$39,"")</f>
        <v/>
      </c>
      <c r="M8" s="58" t="str">
        <f ca="1">IF(AND(Formular!$C25&lt;&gt;"",Formular!$D25&gt;0),Formular!$C$10,"")</f>
        <v/>
      </c>
      <c r="N8" s="58" t="str">
        <f ca="1">IF(AND(Formular!$C25&lt;&gt;"",Formular!$D25&gt;0),Formular!$C$10,"")</f>
        <v/>
      </c>
      <c r="O8" s="58" t="str">
        <f ca="1">IF(AND(Formular!$C25&lt;&gt;"",Formular!$D25&gt;0),CONCATENATE(Formular!$C$11,", ",Formular!$C$11),"")</f>
        <v/>
      </c>
      <c r="P8" s="58" t="str">
        <f ca="1">IF(AND(Formular!$C25&lt;&gt;"",Formular!$D25&gt;0),Formular!$C$13,"")</f>
        <v/>
      </c>
      <c r="Q8" s="58" t="str">
        <f ca="1">IF(AND(Formular!$C25&lt;&gt;"",Formular!$D25&gt;0),Formular!$C$14,"")</f>
        <v/>
      </c>
      <c r="R8" s="58"/>
      <c r="S8" s="58" t="str">
        <f ca="1">IF(AND(Formular!$C25&lt;&gt;"",Formular!$D25&gt;0),Formular!$C$15,"")</f>
        <v/>
      </c>
      <c r="T8" s="58" t="str">
        <f ca="1">IF(AND(Formular!$C25&lt;&gt;"",Formular!$D25&gt;0),Formular!$C25,"")</f>
        <v/>
      </c>
      <c r="U8" s="58" t="str">
        <f ca="1">IF(Formular!$D25&gt;0,Formular!$E25,"")</f>
        <v/>
      </c>
      <c r="V8" s="58" t="str">
        <f ca="1">IF(Formular!$D25&gt;0,Formular!$D25,"")</f>
        <v/>
      </c>
      <c r="W8" s="58"/>
      <c r="X8" s="58"/>
      <c r="Z8" s="58" t="str">
        <f ca="1">IF(AND(Formular!$C25&lt;&gt;"",Formular!$D25&gt;0),Formular!$C$28,"")</f>
        <v/>
      </c>
      <c r="AA8" s="60" t="str">
        <f ca="1">IF(AND(Formular!$C25&lt;&gt;"",Formular!$D25&gt;0),Formular!$C$29,"")</f>
        <v/>
      </c>
    </row>
    <row r="9" spans="1:33" x14ac:dyDescent="0.2">
      <c r="A9" s="58"/>
      <c r="B9" s="59" t="str">
        <f ca="1">IF(AND(Formular!$C26&lt;&gt;"",Formular!$D26&gt;0),1,"")</f>
        <v/>
      </c>
      <c r="C9" s="59" t="str">
        <f ca="1">IF(AND(Formular!$C26&lt;&gt;"",Formular!$D26&gt;0),B9,"")</f>
        <v/>
      </c>
      <c r="D9" s="58"/>
      <c r="E9" s="58" t="str">
        <f ca="1">IF(AND(Formular!$C26&lt;&gt;"",Formular!$D26&gt;0),0,"")</f>
        <v/>
      </c>
      <c r="F9" s="58" t="str">
        <f ca="1">IF(AND(Formular!$C26&lt;&gt;"",Formular!$D26&gt;0),IF(Formular!$B$46&lt;&gt;"",Formular!$B$46,IF(Formular!$B$33&lt;&gt;"",Formular!$B$33,"")),"")</f>
        <v/>
      </c>
      <c r="G9" s="58" t="str">
        <f ca="1">IF(AND(Formular!$C26&lt;&gt;"",Formular!$D26&gt;0),Formular!$C$36,"")</f>
        <v/>
      </c>
      <c r="H9" s="96" t="str">
        <f ca="1">IF(AND(Formular!$C26&lt;&gt;"",Formular!$D26&gt;0),VLOOKUP(Formular!$C$37,$B$12:$C206,2,0),"")</f>
        <v/>
      </c>
      <c r="I9" s="94" t="str">
        <f ca="1">IF(AND(Formular!$C26&lt;&gt;"",Formular!$D26&gt;0),IF(OR(ISBLANK(Formular!$C$37),Formular!$C$19=""),"",MID(SUBSTITUTE(VLOOKUP(Formular!$C$37,Daten!$B$12:$D203,3,0),"1000-",""),17,20)),"")</f>
        <v/>
      </c>
      <c r="J9" s="58" t="str">
        <f ca="1">IF(AND(Formular!$C26&lt;&gt;"",Formular!$D26&gt;0),Formular!$C$38,"")</f>
        <v/>
      </c>
      <c r="K9" s="58" t="str">
        <f ca="1">IF(AND(Formular!$C26&lt;&gt;"",Formular!$D26&gt;0),Formular!$C$39,"")</f>
        <v/>
      </c>
      <c r="L9" s="58" t="str">
        <f ca="1">IF(AND(Formular!$C26&lt;&gt;"",Formular!$D26&gt;0),Formular!$D$39,"")</f>
        <v/>
      </c>
      <c r="M9" s="58" t="str">
        <f ca="1">IF(AND(Formular!$C26&lt;&gt;"",Formular!$D26&gt;0),Formular!$C$10,"")</f>
        <v/>
      </c>
      <c r="N9" s="58" t="str">
        <f ca="1">IF(AND(Formular!$C26&lt;&gt;"",Formular!$D26&gt;0),Formular!$C$10,"")</f>
        <v/>
      </c>
      <c r="O9" s="58" t="str">
        <f ca="1">IF(AND(Formular!$C26&lt;&gt;"",Formular!$D26&gt;0),CONCATENATE(Formular!$C$11,", ",Formular!$C$11),"")</f>
        <v/>
      </c>
      <c r="P9" s="58" t="str">
        <f ca="1">IF(AND(Formular!$C26&lt;&gt;"",Formular!$D26&gt;0),Formular!$C$13,"")</f>
        <v/>
      </c>
      <c r="Q9" s="58" t="str">
        <f ca="1">IF(AND(Formular!$C26&lt;&gt;"",Formular!$D26&gt;0),Formular!$C$14,"")</f>
        <v/>
      </c>
      <c r="R9" s="58"/>
      <c r="S9" s="58" t="str">
        <f ca="1">IF(AND(Formular!$C26&lt;&gt;"",Formular!$D26&gt;0),Formular!$C$15,"")</f>
        <v/>
      </c>
      <c r="T9" s="58" t="str">
        <f ca="1">IF(AND(Formular!$C26&lt;&gt;"",Formular!$D26&gt;0),Formular!$C26,"")</f>
        <v/>
      </c>
      <c r="U9" s="58" t="str">
        <f ca="1">IF(Formular!$D26&gt;0,Formular!$E26,"")</f>
        <v/>
      </c>
      <c r="V9" s="58" t="str">
        <f ca="1">IF(Formular!$D26&gt;0,Formular!$D26,"")</f>
        <v/>
      </c>
      <c r="W9" s="58"/>
      <c r="X9" s="58"/>
      <c r="Z9" s="58" t="str">
        <f ca="1">IF(AND(Formular!$C26&lt;&gt;"",Formular!$D26&gt;0),Formular!$C$28,"")</f>
        <v/>
      </c>
      <c r="AA9" s="60" t="str">
        <f ca="1">IF(AND(Formular!$C26&lt;&gt;"",Formular!$D26&gt;0),Formular!$C$29,"")</f>
        <v/>
      </c>
    </row>
    <row r="10" spans="1:33" x14ac:dyDescent="0.2">
      <c r="A10" s="58"/>
      <c r="B10" s="59" t="str">
        <f ca="1">IF(AND(Formular!$C27&lt;&gt;"",Formular!$D27&gt;0),1,"")</f>
        <v/>
      </c>
      <c r="C10" s="59" t="str">
        <f ca="1">IF(AND(Formular!$C27&lt;&gt;"",Formular!$D27&gt;0),B10,"")</f>
        <v/>
      </c>
      <c r="D10" s="58"/>
      <c r="E10" s="58" t="str">
        <f ca="1">IF(AND(Formular!$C27&lt;&gt;"",Formular!$D27&gt;0),0,"")</f>
        <v/>
      </c>
      <c r="F10" s="58" t="str">
        <f ca="1">IF(AND(Formular!$C27&lt;&gt;"",Formular!$D27&gt;0),IF(Formular!$B$46&lt;&gt;"",Formular!$B$46,IF(Formular!$B$33&lt;&gt;"",Formular!$B$33,"")),"")</f>
        <v/>
      </c>
      <c r="G10" s="58" t="str">
        <f ca="1">IF(AND(Formular!$C27&lt;&gt;"",Formular!$D27&gt;0),Formular!$C$36,"")</f>
        <v/>
      </c>
      <c r="H10" s="96" t="str">
        <f ca="1">IF(AND(Formular!$C27&lt;&gt;"",Formular!$D27&gt;0),VLOOKUP(Formular!$C$37,$B$12:$C207,2,0),"")</f>
        <v/>
      </c>
      <c r="I10" s="94" t="str">
        <f ca="1">IF(AND(Formular!$C27&lt;&gt;"",Formular!$D27&gt;0),IF(OR(ISBLANK(Formular!$C$37),Formular!$C$19=""),"",MID(SUBSTITUTE(VLOOKUP(Formular!$C$37,Daten!$B$12:$D204,3,0),"1000-",""),17,20)),"")</f>
        <v/>
      </c>
      <c r="J10" s="58" t="str">
        <f ca="1">IF(AND(Formular!$C27&lt;&gt;"",Formular!$D27&gt;0),Formular!$C$38,"")</f>
        <v/>
      </c>
      <c r="K10" s="58" t="str">
        <f ca="1">IF(AND(Formular!$C27&lt;&gt;"",Formular!$D27&gt;0),Formular!$C$39,"")</f>
        <v/>
      </c>
      <c r="L10" s="58" t="str">
        <f ca="1">IF(AND(Formular!$C27&lt;&gt;"",Formular!$D27&gt;0),Formular!$D$39,"")</f>
        <v/>
      </c>
      <c r="M10" s="58" t="str">
        <f ca="1">IF(AND(Formular!$C27&lt;&gt;"",Formular!$D27&gt;0),Formular!$C$10,"")</f>
        <v/>
      </c>
      <c r="N10" s="58" t="str">
        <f ca="1">IF(AND(Formular!$C27&lt;&gt;"",Formular!$D27&gt;0),Formular!$C$10,"")</f>
        <v/>
      </c>
      <c r="O10" s="58" t="str">
        <f ca="1">IF(AND(Formular!$C27&lt;&gt;"",Formular!$D27&gt;0),CONCATENATE(Formular!$C$11,", ",Formular!$C$11),"")</f>
        <v/>
      </c>
      <c r="P10" s="58" t="str">
        <f ca="1">IF(AND(Formular!$C27&lt;&gt;"",Formular!$D27&gt;0),Formular!$C$13,"")</f>
        <v/>
      </c>
      <c r="Q10" s="58" t="str">
        <f ca="1">IF(AND(Formular!$C27&lt;&gt;"",Formular!$D27&gt;0),Formular!$C$14,"")</f>
        <v/>
      </c>
      <c r="R10" s="58"/>
      <c r="S10" s="58" t="str">
        <f ca="1">IF(AND(Formular!$C27&lt;&gt;"",Formular!$D27&gt;0),Formular!$C$15,"")</f>
        <v/>
      </c>
      <c r="T10" s="58" t="str">
        <f ca="1">IF(AND(Formular!$C27&lt;&gt;"",Formular!$D27&gt;0),Formular!$C27,"")</f>
        <v/>
      </c>
      <c r="U10" s="58" t="str">
        <f ca="1">IF(Formular!$D27&gt;0,Formular!$E27,"")</f>
        <v/>
      </c>
      <c r="V10" s="58" t="str">
        <f ca="1">IF(Formular!$D27&gt;0,Formular!$D27,"")</f>
        <v/>
      </c>
      <c r="W10" s="58"/>
      <c r="X10" s="58"/>
      <c r="Z10" s="58" t="str">
        <f ca="1">IF(AND(Formular!$C27&lt;&gt;"",Formular!$D27&gt;0),Formular!$C$28,"")</f>
        <v/>
      </c>
      <c r="AA10" s="60" t="str">
        <f ca="1">IF(AND(Formular!$C27&lt;&gt;"",Formular!$D27&gt;0),Formular!$C$29,"")</f>
        <v/>
      </c>
    </row>
    <row r="11" spans="1:33" x14ac:dyDescent="0.2">
      <c r="A11" s="3" t="s">
        <v>0</v>
      </c>
      <c r="B11" s="3" t="s">
        <v>1</v>
      </c>
      <c r="C11" s="3" t="s">
        <v>1</v>
      </c>
      <c r="D11" s="4" t="s">
        <v>2</v>
      </c>
      <c r="E11" s="4" t="s">
        <v>332</v>
      </c>
      <c r="F11" s="4" t="s">
        <v>333</v>
      </c>
      <c r="G11" s="4" t="s">
        <v>334</v>
      </c>
      <c r="H11" s="97" t="s">
        <v>473</v>
      </c>
      <c r="I11" s="3" t="s">
        <v>291</v>
      </c>
      <c r="J11" s="5" t="s">
        <v>303</v>
      </c>
      <c r="K11" s="5" t="s">
        <v>304</v>
      </c>
      <c r="L11" s="5" t="s">
        <v>327</v>
      </c>
      <c r="M11" s="5" t="s">
        <v>326</v>
      </c>
    </row>
    <row r="12" spans="1:33" ht="15" x14ac:dyDescent="0.25">
      <c r="A12" s="29" t="s">
        <v>3</v>
      </c>
      <c r="B12" s="65" t="s">
        <v>4</v>
      </c>
      <c r="C12" s="65" t="s">
        <v>4</v>
      </c>
      <c r="D12" s="64" t="s">
        <v>5</v>
      </c>
      <c r="E12" s="80" t="s">
        <v>626</v>
      </c>
      <c r="F12" s="80">
        <v>26160</v>
      </c>
      <c r="G12" s="64" t="s">
        <v>389</v>
      </c>
      <c r="H12" s="64" t="s">
        <v>635</v>
      </c>
      <c r="I12" s="33" t="s">
        <v>305</v>
      </c>
      <c r="J12" s="100" t="s">
        <v>305</v>
      </c>
      <c r="K12" s="100" t="s">
        <v>306</v>
      </c>
      <c r="L12" s="100">
        <v>0</v>
      </c>
      <c r="M12" s="100" t="s">
        <v>318</v>
      </c>
      <c r="N12" s="33"/>
      <c r="O12" s="99"/>
      <c r="P12" s="99"/>
      <c r="Q12" s="99"/>
      <c r="R12" s="99"/>
      <c r="S12" s="99"/>
    </row>
    <row r="13" spans="1:33" ht="15" x14ac:dyDescent="0.25">
      <c r="A13" s="29" t="s">
        <v>6</v>
      </c>
      <c r="B13" s="65" t="s">
        <v>7</v>
      </c>
      <c r="C13" s="65" t="s">
        <v>7</v>
      </c>
      <c r="D13" s="64" t="s">
        <v>8</v>
      </c>
      <c r="F13" s="64"/>
      <c r="G13" s="64"/>
      <c r="H13" s="64"/>
      <c r="I13" s="33" t="s">
        <v>300</v>
      </c>
      <c r="J13" s="100" t="s">
        <v>305</v>
      </c>
      <c r="K13" s="100" t="s">
        <v>307</v>
      </c>
      <c r="L13" s="100">
        <v>0</v>
      </c>
      <c r="M13" s="100" t="s">
        <v>319</v>
      </c>
      <c r="N13" s="33"/>
      <c r="O13" s="99"/>
      <c r="P13" s="99"/>
      <c r="Q13" s="99"/>
      <c r="R13" s="99"/>
      <c r="S13" s="99"/>
    </row>
    <row r="14" spans="1:33" ht="15" x14ac:dyDescent="0.25">
      <c r="A14" s="29" t="s">
        <v>10</v>
      </c>
      <c r="B14" s="65" t="s">
        <v>11</v>
      </c>
      <c r="C14" s="65" t="s">
        <v>11</v>
      </c>
      <c r="D14" s="64" t="s">
        <v>12</v>
      </c>
      <c r="E14" s="62" t="s">
        <v>633</v>
      </c>
      <c r="F14" s="64">
        <v>26919</v>
      </c>
      <c r="G14" s="64" t="s">
        <v>395</v>
      </c>
      <c r="H14" s="64" t="s">
        <v>634</v>
      </c>
      <c r="I14" s="33" t="s">
        <v>301</v>
      </c>
      <c r="J14" s="100" t="s">
        <v>305</v>
      </c>
      <c r="K14" s="100" t="s">
        <v>308</v>
      </c>
      <c r="L14" s="100">
        <v>0</v>
      </c>
      <c r="M14" s="100" t="s">
        <v>794</v>
      </c>
      <c r="N14" s="33"/>
      <c r="O14" s="99"/>
      <c r="P14" s="99"/>
      <c r="Q14" s="99"/>
      <c r="R14" s="99"/>
      <c r="S14" s="99"/>
    </row>
    <row r="15" spans="1:33" ht="15" x14ac:dyDescent="0.25">
      <c r="A15" s="29" t="s">
        <v>14</v>
      </c>
      <c r="B15" s="65" t="s">
        <v>15</v>
      </c>
      <c r="C15" s="65" t="s">
        <v>15</v>
      </c>
      <c r="D15" s="64" t="s">
        <v>16</v>
      </c>
      <c r="E15" s="62" t="s">
        <v>632</v>
      </c>
      <c r="F15">
        <v>49661</v>
      </c>
      <c r="G15" s="64" t="s">
        <v>398</v>
      </c>
      <c r="H15" s="64"/>
      <c r="I15" s="21" t="s">
        <v>302</v>
      </c>
      <c r="J15" s="100" t="s">
        <v>305</v>
      </c>
      <c r="K15" s="100" t="s">
        <v>309</v>
      </c>
      <c r="L15" s="100">
        <v>0</v>
      </c>
      <c r="M15" s="100" t="s">
        <v>795</v>
      </c>
      <c r="N15" s="33"/>
      <c r="O15" s="99"/>
      <c r="P15" s="99"/>
      <c r="Q15" s="99"/>
      <c r="R15" s="99"/>
      <c r="S15" s="99"/>
    </row>
    <row r="16" spans="1:33" ht="15" x14ac:dyDescent="0.25">
      <c r="A16" s="29" t="s">
        <v>18</v>
      </c>
      <c r="B16" s="65" t="s">
        <v>19</v>
      </c>
      <c r="C16" s="65" t="s">
        <v>19</v>
      </c>
      <c r="D16" s="64" t="s">
        <v>20</v>
      </c>
      <c r="E16" s="64" t="s">
        <v>629</v>
      </c>
      <c r="F16">
        <v>27749</v>
      </c>
      <c r="G16" s="64" t="s">
        <v>425</v>
      </c>
      <c r="H16" s="64" t="s">
        <v>630</v>
      </c>
      <c r="I16" s="33" t="s">
        <v>314</v>
      </c>
      <c r="J16" s="100" t="s">
        <v>305</v>
      </c>
      <c r="K16" s="100" t="s">
        <v>806</v>
      </c>
      <c r="L16" s="100">
        <v>15</v>
      </c>
      <c r="M16" s="100" t="s">
        <v>812</v>
      </c>
      <c r="N16" s="29"/>
      <c r="O16" s="99"/>
      <c r="P16" s="99"/>
      <c r="Q16" s="99"/>
      <c r="R16" s="99"/>
      <c r="S16" s="99"/>
    </row>
    <row r="17" spans="1:19" ht="15" x14ac:dyDescent="0.25">
      <c r="A17" s="29" t="s">
        <v>21</v>
      </c>
      <c r="B17" s="65" t="s">
        <v>22</v>
      </c>
      <c r="C17" s="65" t="s">
        <v>22</v>
      </c>
      <c r="D17" s="64" t="s">
        <v>23</v>
      </c>
      <c r="F17" s="64"/>
      <c r="G17" s="64"/>
      <c r="H17" s="64"/>
      <c r="I17" s="33" t="s">
        <v>325</v>
      </c>
      <c r="J17" s="100" t="s">
        <v>305</v>
      </c>
      <c r="K17" s="100" t="s">
        <v>310</v>
      </c>
      <c r="L17" s="100">
        <v>40</v>
      </c>
      <c r="M17" s="100" t="s">
        <v>811</v>
      </c>
      <c r="N17" s="21"/>
      <c r="O17" s="99"/>
      <c r="P17" s="99"/>
      <c r="Q17" s="99"/>
      <c r="R17" s="99"/>
      <c r="S17" s="99"/>
    </row>
    <row r="18" spans="1:19" ht="15" x14ac:dyDescent="0.25">
      <c r="A18" s="22" t="s">
        <v>24</v>
      </c>
      <c r="B18" s="65" t="s">
        <v>25</v>
      </c>
      <c r="C18" s="65" t="s">
        <v>25</v>
      </c>
      <c r="D18" s="64" t="s">
        <v>26</v>
      </c>
      <c r="E18" s="64"/>
      <c r="F18" s="64"/>
      <c r="G18" s="64"/>
      <c r="H18" s="64"/>
      <c r="I18" s="2"/>
      <c r="J18" s="100" t="s">
        <v>305</v>
      </c>
      <c r="K18" s="100" t="s">
        <v>311</v>
      </c>
      <c r="L18" s="100">
        <v>0</v>
      </c>
      <c r="M18" s="100" t="s">
        <v>320</v>
      </c>
      <c r="N18" s="29"/>
      <c r="O18" s="99"/>
      <c r="P18" s="99"/>
      <c r="Q18" s="99"/>
      <c r="R18" s="99"/>
      <c r="S18" s="99"/>
    </row>
    <row r="19" spans="1:19" ht="15" x14ac:dyDescent="0.25">
      <c r="A19" s="29"/>
      <c r="B19" s="65" t="s">
        <v>27</v>
      </c>
      <c r="C19" s="65" t="s">
        <v>27</v>
      </c>
      <c r="D19" s="64" t="s">
        <v>28</v>
      </c>
      <c r="E19" s="66" t="s">
        <v>642</v>
      </c>
      <c r="F19" s="66">
        <v>26441</v>
      </c>
      <c r="G19" s="66" t="s">
        <v>379</v>
      </c>
      <c r="H19" s="66" t="s">
        <v>643</v>
      </c>
      <c r="I19" s="2"/>
      <c r="J19" s="100" t="s">
        <v>305</v>
      </c>
      <c r="K19" s="100" t="s">
        <v>796</v>
      </c>
      <c r="L19" s="100">
        <v>15</v>
      </c>
      <c r="M19" s="100" t="s">
        <v>809</v>
      </c>
      <c r="N19" s="29"/>
      <c r="O19" s="99"/>
      <c r="P19" s="99"/>
      <c r="Q19" s="99"/>
      <c r="R19" s="99"/>
      <c r="S19" s="99"/>
    </row>
    <row r="20" spans="1:19" ht="15" x14ac:dyDescent="0.25">
      <c r="A20" s="29"/>
      <c r="B20" s="65" t="s">
        <v>30</v>
      </c>
      <c r="C20" s="65" t="s">
        <v>30</v>
      </c>
      <c r="D20" s="64" t="s">
        <v>31</v>
      </c>
      <c r="E20" s="64" t="s">
        <v>438</v>
      </c>
      <c r="F20" s="64">
        <v>26954</v>
      </c>
      <c r="G20" s="64" t="s">
        <v>391</v>
      </c>
      <c r="H20" s="64" t="s">
        <v>636</v>
      </c>
      <c r="I20" s="2"/>
      <c r="J20" s="100" t="s">
        <v>305</v>
      </c>
      <c r="K20" s="100" t="s">
        <v>312</v>
      </c>
      <c r="L20" s="100">
        <v>0</v>
      </c>
      <c r="M20" s="100" t="s">
        <v>321</v>
      </c>
      <c r="N20" s="29"/>
      <c r="O20" s="99"/>
      <c r="P20" s="99"/>
      <c r="Q20" s="99"/>
      <c r="R20" s="99"/>
      <c r="S20" s="99"/>
    </row>
    <row r="21" spans="1:19" ht="15" x14ac:dyDescent="0.25">
      <c r="A21" s="29"/>
      <c r="B21" s="65" t="s">
        <v>32</v>
      </c>
      <c r="C21" s="65" t="s">
        <v>32</v>
      </c>
      <c r="D21" s="64" t="s">
        <v>33</v>
      </c>
      <c r="E21" s="29" t="s">
        <v>631</v>
      </c>
      <c r="F21" s="21">
        <v>26122</v>
      </c>
      <c r="G21" s="64" t="s">
        <v>378</v>
      </c>
      <c r="H21" s="64" t="s">
        <v>637</v>
      </c>
      <c r="I21" s="2"/>
      <c r="J21" s="100" t="s">
        <v>305</v>
      </c>
      <c r="K21" s="100" t="s">
        <v>797</v>
      </c>
      <c r="L21" s="100">
        <v>5</v>
      </c>
      <c r="M21" s="100" t="s">
        <v>803</v>
      </c>
      <c r="N21" s="29"/>
      <c r="O21" s="99"/>
      <c r="P21" s="99"/>
      <c r="Q21" s="99"/>
      <c r="R21" s="99"/>
      <c r="S21" s="99"/>
    </row>
    <row r="22" spans="1:19" ht="15" x14ac:dyDescent="0.25">
      <c r="A22" s="29"/>
      <c r="B22" s="65" t="s">
        <v>34</v>
      </c>
      <c r="C22" s="65" t="s">
        <v>34</v>
      </c>
      <c r="D22" s="64" t="s">
        <v>35</v>
      </c>
      <c r="E22" s="64" t="s">
        <v>627</v>
      </c>
      <c r="F22" s="64">
        <v>26316</v>
      </c>
      <c r="G22" s="64" t="s">
        <v>456</v>
      </c>
      <c r="H22" s="66" t="s">
        <v>625</v>
      </c>
      <c r="I22" s="2"/>
      <c r="J22" s="100" t="s">
        <v>305</v>
      </c>
      <c r="K22" s="100" t="s">
        <v>798</v>
      </c>
      <c r="L22" s="100">
        <v>5</v>
      </c>
      <c r="M22" s="100" t="s">
        <v>804</v>
      </c>
      <c r="N22" s="29"/>
      <c r="O22" s="99"/>
      <c r="P22" s="99"/>
      <c r="Q22" s="99"/>
      <c r="R22" s="99"/>
      <c r="S22" s="99"/>
    </row>
    <row r="23" spans="1:19" ht="15" x14ac:dyDescent="0.25">
      <c r="A23" s="29"/>
      <c r="B23" s="65" t="s">
        <v>37</v>
      </c>
      <c r="C23" s="65" t="s">
        <v>37</v>
      </c>
      <c r="D23" s="64" t="s">
        <v>38</v>
      </c>
      <c r="E23" s="62" t="s">
        <v>457</v>
      </c>
      <c r="F23" s="62">
        <v>49377</v>
      </c>
      <c r="G23" s="64" t="s">
        <v>458</v>
      </c>
      <c r="H23" s="64"/>
      <c r="I23" s="2"/>
      <c r="J23" s="100" t="s">
        <v>305</v>
      </c>
      <c r="K23" s="100" t="s">
        <v>799</v>
      </c>
      <c r="L23" s="100">
        <v>0</v>
      </c>
      <c r="M23" s="100" t="s">
        <v>800</v>
      </c>
      <c r="N23" s="29"/>
      <c r="O23" s="99"/>
      <c r="P23" s="99"/>
      <c r="Q23" s="99"/>
      <c r="R23" s="99"/>
      <c r="S23" s="99"/>
    </row>
    <row r="24" spans="1:19" ht="15" x14ac:dyDescent="0.25">
      <c r="A24" s="29"/>
      <c r="B24" s="65" t="s">
        <v>40</v>
      </c>
      <c r="C24" s="65" t="s">
        <v>40</v>
      </c>
      <c r="D24" s="64" t="s">
        <v>41</v>
      </c>
      <c r="E24" s="62" t="s">
        <v>628</v>
      </c>
      <c r="F24" s="64">
        <v>26382</v>
      </c>
      <c r="G24" s="64" t="s">
        <v>386</v>
      </c>
      <c r="H24" s="66" t="s">
        <v>625</v>
      </c>
      <c r="J24" s="100" t="s">
        <v>305</v>
      </c>
      <c r="K24" s="100" t="s">
        <v>801</v>
      </c>
      <c r="L24" s="100">
        <v>0</v>
      </c>
      <c r="M24" s="100" t="s">
        <v>802</v>
      </c>
      <c r="N24" s="29"/>
      <c r="O24" s="99"/>
      <c r="P24" s="99"/>
      <c r="Q24" s="99"/>
      <c r="R24" s="99"/>
      <c r="S24" s="99"/>
    </row>
    <row r="25" spans="1:19" ht="15" x14ac:dyDescent="0.25">
      <c r="A25" s="29"/>
      <c r="B25" s="65" t="s">
        <v>42</v>
      </c>
      <c r="C25" s="65" t="s">
        <v>42</v>
      </c>
      <c r="D25" s="64" t="s">
        <v>43</v>
      </c>
      <c r="E25" s="64" t="s">
        <v>818</v>
      </c>
      <c r="F25" s="103">
        <v>26135</v>
      </c>
      <c r="G25" s="64" t="s">
        <v>378</v>
      </c>
      <c r="H25" s="66" t="s">
        <v>624</v>
      </c>
      <c r="J25" s="100" t="s">
        <v>300</v>
      </c>
      <c r="K25" s="100" t="s">
        <v>306</v>
      </c>
      <c r="L25" s="100">
        <v>0</v>
      </c>
      <c r="M25" s="100" t="s">
        <v>318</v>
      </c>
      <c r="N25" s="29"/>
      <c r="O25" s="99"/>
      <c r="P25" s="99"/>
      <c r="Q25" s="99"/>
      <c r="R25" s="99"/>
      <c r="S25" s="99"/>
    </row>
    <row r="26" spans="1:19" ht="15" x14ac:dyDescent="0.25">
      <c r="A26" s="29"/>
      <c r="B26" s="65" t="s">
        <v>46</v>
      </c>
      <c r="C26" s="65" t="s">
        <v>641</v>
      </c>
      <c r="D26" s="68" t="s">
        <v>47</v>
      </c>
      <c r="E26" s="64" t="s">
        <v>381</v>
      </c>
      <c r="F26" s="64">
        <v>26131</v>
      </c>
      <c r="G26" s="64" t="s">
        <v>378</v>
      </c>
      <c r="H26" s="98" t="s">
        <v>619</v>
      </c>
      <c r="I26" s="2"/>
      <c r="J26" s="100" t="s">
        <v>300</v>
      </c>
      <c r="K26" s="100" t="s">
        <v>308</v>
      </c>
      <c r="L26" s="100">
        <v>0</v>
      </c>
      <c r="M26" s="100" t="s">
        <v>794</v>
      </c>
      <c r="N26" s="29"/>
      <c r="O26" s="99"/>
      <c r="P26" s="99"/>
      <c r="Q26" s="99"/>
      <c r="R26" s="99"/>
      <c r="S26" s="99"/>
    </row>
    <row r="27" spans="1:19" ht="15" x14ac:dyDescent="0.25">
      <c r="A27" s="29"/>
      <c r="B27" s="68" t="s">
        <v>48</v>
      </c>
      <c r="C27" s="93" t="s">
        <v>758</v>
      </c>
      <c r="D27" s="68" t="s">
        <v>49</v>
      </c>
      <c r="E27" s="66" t="s">
        <v>475</v>
      </c>
      <c r="F27" s="66">
        <v>26954</v>
      </c>
      <c r="G27" s="66" t="s">
        <v>391</v>
      </c>
      <c r="H27" s="66" t="s">
        <v>476</v>
      </c>
      <c r="I27" s="2"/>
      <c r="J27" s="100" t="s">
        <v>300</v>
      </c>
      <c r="K27" s="100" t="s">
        <v>309</v>
      </c>
      <c r="L27" s="100">
        <v>0</v>
      </c>
      <c r="M27" s="100" t="s">
        <v>795</v>
      </c>
      <c r="N27" s="29"/>
      <c r="O27" s="99"/>
      <c r="P27" s="99"/>
      <c r="Q27" s="99"/>
      <c r="R27" s="99"/>
      <c r="S27" s="99"/>
    </row>
    <row r="28" spans="1:19" ht="15" x14ac:dyDescent="0.25">
      <c r="A28" s="29"/>
      <c r="B28" s="68" t="s">
        <v>50</v>
      </c>
      <c r="C28" s="93" t="s">
        <v>759</v>
      </c>
      <c r="D28" s="68" t="s">
        <v>51</v>
      </c>
      <c r="E28" s="66" t="s">
        <v>760</v>
      </c>
      <c r="F28" s="66">
        <v>26419</v>
      </c>
      <c r="G28" s="66" t="s">
        <v>446</v>
      </c>
      <c r="H28" s="66" t="s">
        <v>776</v>
      </c>
      <c r="I28" s="2"/>
      <c r="J28" s="100" t="s">
        <v>300</v>
      </c>
      <c r="K28" s="100" t="s">
        <v>806</v>
      </c>
      <c r="L28" s="100">
        <v>15</v>
      </c>
      <c r="M28" s="100" t="s">
        <v>812</v>
      </c>
      <c r="N28" s="29"/>
      <c r="O28" s="99"/>
      <c r="P28" s="99"/>
      <c r="Q28" s="99"/>
      <c r="R28" s="99"/>
      <c r="S28" s="99"/>
    </row>
    <row r="29" spans="1:19" ht="15" x14ac:dyDescent="0.25">
      <c r="A29" s="29"/>
      <c r="B29" s="68" t="s">
        <v>52</v>
      </c>
      <c r="C29" s="93" t="s">
        <v>644</v>
      </c>
      <c r="D29" s="68" t="s">
        <v>53</v>
      </c>
      <c r="E29" s="64" t="s">
        <v>382</v>
      </c>
      <c r="F29" s="64">
        <v>26197</v>
      </c>
      <c r="G29" s="64" t="s">
        <v>383</v>
      </c>
      <c r="H29" s="66" t="s">
        <v>477</v>
      </c>
      <c r="I29" s="2"/>
      <c r="J29" s="100" t="s">
        <v>300</v>
      </c>
      <c r="K29" s="100" t="s">
        <v>316</v>
      </c>
      <c r="L29" s="100">
        <v>5</v>
      </c>
      <c r="M29" s="100" t="s">
        <v>322</v>
      </c>
      <c r="N29" s="29"/>
      <c r="O29" s="99"/>
      <c r="P29" s="99"/>
      <c r="Q29" s="99"/>
      <c r="R29" s="99"/>
      <c r="S29" s="99"/>
    </row>
    <row r="30" spans="1:19" ht="15" x14ac:dyDescent="0.25">
      <c r="A30" s="29"/>
      <c r="B30" s="68" t="s">
        <v>54</v>
      </c>
      <c r="C30" s="93" t="s">
        <v>645</v>
      </c>
      <c r="D30" s="68" t="s">
        <v>55</v>
      </c>
      <c r="E30" s="64" t="s">
        <v>778</v>
      </c>
      <c r="F30" s="64">
        <v>27809</v>
      </c>
      <c r="G30" s="64" t="s">
        <v>384</v>
      </c>
      <c r="H30" s="66" t="s">
        <v>478</v>
      </c>
      <c r="I30" s="2"/>
      <c r="J30" s="100" t="s">
        <v>300</v>
      </c>
      <c r="K30" s="100" t="s">
        <v>317</v>
      </c>
      <c r="L30" s="100">
        <v>0</v>
      </c>
      <c r="M30" s="100" t="s">
        <v>323</v>
      </c>
      <c r="N30" s="29"/>
      <c r="O30" s="99"/>
      <c r="P30" s="99"/>
      <c r="Q30" s="99"/>
      <c r="R30" s="99"/>
      <c r="S30" s="99"/>
    </row>
    <row r="31" spans="1:19" ht="15" x14ac:dyDescent="0.25">
      <c r="A31" s="29"/>
      <c r="B31" s="68" t="s">
        <v>56</v>
      </c>
      <c r="C31" s="93" t="s">
        <v>646</v>
      </c>
      <c r="D31" s="68" t="s">
        <v>57</v>
      </c>
      <c r="E31" s="64" t="s">
        <v>385</v>
      </c>
      <c r="F31" s="64">
        <v>26386</v>
      </c>
      <c r="G31" s="64" t="s">
        <v>386</v>
      </c>
      <c r="H31" s="66" t="s">
        <v>479</v>
      </c>
      <c r="I31" s="2"/>
      <c r="J31" s="100" t="s">
        <v>300</v>
      </c>
      <c r="K31" s="100" t="s">
        <v>313</v>
      </c>
      <c r="L31" s="100">
        <v>0</v>
      </c>
      <c r="M31" s="100" t="s">
        <v>324</v>
      </c>
      <c r="N31" s="29"/>
      <c r="O31" s="99"/>
      <c r="P31" s="99"/>
      <c r="Q31" s="99"/>
      <c r="R31" s="99"/>
      <c r="S31" s="99"/>
    </row>
    <row r="32" spans="1:19" ht="15" x14ac:dyDescent="0.25">
      <c r="A32" s="29"/>
      <c r="B32" s="68" t="s">
        <v>58</v>
      </c>
      <c r="C32" s="93" t="s">
        <v>704</v>
      </c>
      <c r="D32" s="68" t="s">
        <v>59</v>
      </c>
      <c r="E32" s="66" t="s">
        <v>480</v>
      </c>
      <c r="F32" s="66">
        <v>26931</v>
      </c>
      <c r="G32" s="66" t="s">
        <v>408</v>
      </c>
      <c r="H32" s="66" t="s">
        <v>481</v>
      </c>
      <c r="I32" s="2"/>
      <c r="J32" s="100" t="s">
        <v>300</v>
      </c>
      <c r="K32" s="100" t="s">
        <v>797</v>
      </c>
      <c r="L32" s="100">
        <v>5</v>
      </c>
      <c r="M32" s="100" t="s">
        <v>803</v>
      </c>
      <c r="N32" s="29"/>
      <c r="O32" s="99"/>
      <c r="P32" s="99"/>
      <c r="Q32" s="99"/>
      <c r="R32" s="99"/>
      <c r="S32" s="99"/>
    </row>
    <row r="33" spans="1:19" ht="15" x14ac:dyDescent="0.25">
      <c r="A33" s="29"/>
      <c r="B33" s="68" t="s">
        <v>60</v>
      </c>
      <c r="C33" s="93" t="s">
        <v>647</v>
      </c>
      <c r="D33" s="68" t="s">
        <v>61</v>
      </c>
      <c r="E33" s="64" t="s">
        <v>779</v>
      </c>
      <c r="F33" s="64">
        <v>26689</v>
      </c>
      <c r="G33" s="64" t="s">
        <v>387</v>
      </c>
      <c r="H33" s="66" t="s">
        <v>482</v>
      </c>
      <c r="I33" s="2"/>
      <c r="J33" s="100" t="s">
        <v>300</v>
      </c>
      <c r="K33" s="100" t="s">
        <v>798</v>
      </c>
      <c r="L33" s="100">
        <v>5</v>
      </c>
      <c r="M33" s="100" t="s">
        <v>804</v>
      </c>
      <c r="N33" s="29"/>
      <c r="O33" s="99"/>
      <c r="P33" s="99"/>
      <c r="Q33" s="99"/>
      <c r="R33" s="99"/>
      <c r="S33" s="99"/>
    </row>
    <row r="34" spans="1:19" ht="15" x14ac:dyDescent="0.25">
      <c r="A34" s="29"/>
      <c r="B34" s="65" t="s">
        <v>580</v>
      </c>
      <c r="C34" s="93" t="s">
        <v>648</v>
      </c>
      <c r="D34" s="68" t="s">
        <v>275</v>
      </c>
      <c r="E34" s="64" t="s">
        <v>388</v>
      </c>
      <c r="F34" s="64">
        <v>26160</v>
      </c>
      <c r="G34" s="64" t="s">
        <v>389</v>
      </c>
      <c r="H34" s="66" t="s">
        <v>483</v>
      </c>
      <c r="I34" s="2"/>
      <c r="J34" s="100" t="s">
        <v>300</v>
      </c>
      <c r="K34" s="100" t="s">
        <v>799</v>
      </c>
      <c r="L34" s="100">
        <v>4</v>
      </c>
      <c r="M34" s="100" t="s">
        <v>800</v>
      </c>
      <c r="N34" s="29"/>
      <c r="O34" s="99"/>
      <c r="P34" s="99"/>
      <c r="Q34" s="99"/>
      <c r="R34" s="99"/>
      <c r="S34" s="99"/>
    </row>
    <row r="35" spans="1:19" ht="15" x14ac:dyDescent="0.25">
      <c r="A35" s="29"/>
      <c r="B35" s="65" t="s">
        <v>62</v>
      </c>
      <c r="C35" s="93" t="s">
        <v>705</v>
      </c>
      <c r="D35" s="68" t="s">
        <v>63</v>
      </c>
      <c r="E35" s="64" t="s">
        <v>761</v>
      </c>
      <c r="F35" s="64">
        <v>49456</v>
      </c>
      <c r="G35" s="64" t="s">
        <v>762</v>
      </c>
      <c r="H35" s="66" t="s">
        <v>777</v>
      </c>
      <c r="I35" s="2"/>
      <c r="J35" s="100" t="s">
        <v>300</v>
      </c>
      <c r="K35" s="100" t="s">
        <v>801</v>
      </c>
      <c r="L35" s="100">
        <v>4</v>
      </c>
      <c r="M35" s="100" t="s">
        <v>802</v>
      </c>
      <c r="N35" s="29"/>
      <c r="O35" s="99"/>
      <c r="P35" s="99"/>
      <c r="Q35" s="99"/>
      <c r="R35" s="99"/>
      <c r="S35" s="99"/>
    </row>
    <row r="36" spans="1:19" ht="15" x14ac:dyDescent="0.25">
      <c r="A36" s="29"/>
      <c r="B36" s="68" t="s">
        <v>64</v>
      </c>
      <c r="C36" s="93" t="s">
        <v>649</v>
      </c>
      <c r="D36" s="68" t="s">
        <v>65</v>
      </c>
      <c r="E36" s="64" t="s">
        <v>390</v>
      </c>
      <c r="F36" s="64">
        <v>26382</v>
      </c>
      <c r="G36" s="64" t="s">
        <v>386</v>
      </c>
      <c r="H36" s="66" t="s">
        <v>484</v>
      </c>
      <c r="I36" s="2"/>
      <c r="J36" s="100" t="s">
        <v>301</v>
      </c>
      <c r="K36" s="100" t="s">
        <v>306</v>
      </c>
      <c r="L36" s="100">
        <v>10</v>
      </c>
      <c r="M36" s="100" t="s">
        <v>318</v>
      </c>
      <c r="N36" s="29"/>
      <c r="O36" s="99"/>
      <c r="P36" s="99"/>
      <c r="Q36" s="99"/>
      <c r="R36" s="99"/>
      <c r="S36" s="99"/>
    </row>
    <row r="37" spans="1:19" ht="15" x14ac:dyDescent="0.25">
      <c r="A37" s="29"/>
      <c r="B37" s="68" t="s">
        <v>67</v>
      </c>
      <c r="C37" s="93" t="s">
        <v>706</v>
      </c>
      <c r="D37" s="68" t="s">
        <v>68</v>
      </c>
      <c r="E37" s="64" t="s">
        <v>480</v>
      </c>
      <c r="F37" s="64">
        <v>26931</v>
      </c>
      <c r="G37" s="64" t="s">
        <v>408</v>
      </c>
      <c r="I37" s="2"/>
      <c r="J37" s="100" t="s">
        <v>301</v>
      </c>
      <c r="K37" s="100" t="s">
        <v>308</v>
      </c>
      <c r="L37" s="100">
        <v>0</v>
      </c>
      <c r="M37" s="100" t="s">
        <v>794</v>
      </c>
      <c r="N37" s="29"/>
      <c r="O37" s="99"/>
      <c r="P37" s="99"/>
      <c r="Q37" s="99"/>
      <c r="R37" s="99"/>
      <c r="S37" s="99"/>
    </row>
    <row r="38" spans="1:19" ht="15" x14ac:dyDescent="0.25">
      <c r="A38" s="29"/>
      <c r="B38" s="68" t="s">
        <v>70</v>
      </c>
      <c r="C38" s="93" t="s">
        <v>650</v>
      </c>
      <c r="D38" s="68" t="s">
        <v>71</v>
      </c>
      <c r="E38" s="64" t="s">
        <v>778</v>
      </c>
      <c r="F38" s="64">
        <v>27809</v>
      </c>
      <c r="G38" s="64" t="s">
        <v>384</v>
      </c>
      <c r="H38" s="66" t="s">
        <v>478</v>
      </c>
      <c r="I38" s="2"/>
      <c r="J38" s="100" t="s">
        <v>301</v>
      </c>
      <c r="K38" s="100" t="s">
        <v>309</v>
      </c>
      <c r="L38" s="100">
        <v>15</v>
      </c>
      <c r="M38" s="100" t="s">
        <v>795</v>
      </c>
      <c r="N38" s="29"/>
      <c r="O38" s="99"/>
      <c r="P38" s="99"/>
      <c r="Q38" s="99"/>
      <c r="R38" s="99"/>
      <c r="S38" s="99"/>
    </row>
    <row r="39" spans="1:19" ht="15" x14ac:dyDescent="0.25">
      <c r="A39" s="29"/>
      <c r="B39" s="68" t="s">
        <v>72</v>
      </c>
      <c r="C39" s="93" t="s">
        <v>707</v>
      </c>
      <c r="D39" s="68" t="s">
        <v>73</v>
      </c>
      <c r="E39" s="64" t="s">
        <v>763</v>
      </c>
      <c r="F39" s="64">
        <v>27804</v>
      </c>
      <c r="G39" s="64" t="s">
        <v>571</v>
      </c>
      <c r="I39" s="2"/>
      <c r="J39" s="100" t="s">
        <v>301</v>
      </c>
      <c r="K39" s="100" t="s">
        <v>310</v>
      </c>
      <c r="L39" s="100">
        <v>40</v>
      </c>
      <c r="M39" s="100" t="s">
        <v>811</v>
      </c>
      <c r="N39" s="29"/>
      <c r="O39" s="99"/>
      <c r="P39" s="99"/>
      <c r="Q39" s="99"/>
      <c r="R39" s="99"/>
      <c r="S39" s="99"/>
    </row>
    <row r="40" spans="1:19" ht="15" x14ac:dyDescent="0.25">
      <c r="A40" s="29"/>
      <c r="B40" s="68" t="s">
        <v>75</v>
      </c>
      <c r="C40" s="93" t="s">
        <v>651</v>
      </c>
      <c r="D40" s="68" t="s">
        <v>76</v>
      </c>
      <c r="E40" s="64" t="s">
        <v>780</v>
      </c>
      <c r="F40" s="64">
        <v>26954</v>
      </c>
      <c r="G40" s="64" t="s">
        <v>391</v>
      </c>
      <c r="H40" s="66" t="s">
        <v>485</v>
      </c>
      <c r="I40" s="2"/>
      <c r="J40" s="100" t="s">
        <v>301</v>
      </c>
      <c r="K40" s="100" t="s">
        <v>806</v>
      </c>
      <c r="L40" s="100">
        <v>15</v>
      </c>
      <c r="M40" s="100" t="s">
        <v>812</v>
      </c>
      <c r="N40" s="29"/>
      <c r="O40" s="99"/>
      <c r="P40" s="99"/>
      <c r="Q40" s="99"/>
      <c r="R40" s="99"/>
      <c r="S40" s="99"/>
    </row>
    <row r="41" spans="1:19" ht="15" x14ac:dyDescent="0.25">
      <c r="A41" s="29"/>
      <c r="B41" s="68" t="s">
        <v>77</v>
      </c>
      <c r="C41" s="93" t="s">
        <v>708</v>
      </c>
      <c r="D41" s="68" t="s">
        <v>78</v>
      </c>
      <c r="E41" s="64" t="s">
        <v>764</v>
      </c>
      <c r="F41" s="64">
        <v>26131</v>
      </c>
      <c r="G41" s="64" t="s">
        <v>378</v>
      </c>
      <c r="I41" s="2"/>
      <c r="J41" s="100" t="s">
        <v>301</v>
      </c>
      <c r="K41" s="100" t="s">
        <v>316</v>
      </c>
      <c r="L41" s="100">
        <v>5</v>
      </c>
      <c r="M41" s="100" t="s">
        <v>322</v>
      </c>
      <c r="N41" s="29"/>
      <c r="O41" s="99"/>
      <c r="P41" s="99"/>
      <c r="Q41" s="99"/>
      <c r="R41" s="99"/>
      <c r="S41" s="99"/>
    </row>
    <row r="42" spans="1:19" ht="15" x14ac:dyDescent="0.25">
      <c r="A42" s="29"/>
      <c r="B42" s="68" t="s">
        <v>79</v>
      </c>
      <c r="C42" s="93" t="s">
        <v>652</v>
      </c>
      <c r="D42" s="68" t="s">
        <v>80</v>
      </c>
      <c r="E42" s="64" t="s">
        <v>392</v>
      </c>
      <c r="F42" s="64">
        <v>26345</v>
      </c>
      <c r="G42" s="64" t="s">
        <v>393</v>
      </c>
      <c r="H42" s="66" t="s">
        <v>486</v>
      </c>
      <c r="I42" s="2"/>
      <c r="J42" s="100" t="s">
        <v>301</v>
      </c>
      <c r="K42" s="100" t="s">
        <v>317</v>
      </c>
      <c r="L42" s="100">
        <v>30</v>
      </c>
      <c r="M42" s="100" t="s">
        <v>323</v>
      </c>
      <c r="N42" s="29"/>
      <c r="O42" s="99"/>
      <c r="P42" s="99"/>
      <c r="Q42" s="99"/>
      <c r="R42" s="99"/>
      <c r="S42" s="99"/>
    </row>
    <row r="43" spans="1:19" ht="15" x14ac:dyDescent="0.25">
      <c r="A43" s="29"/>
      <c r="B43" s="68" t="s">
        <v>81</v>
      </c>
      <c r="C43" s="93" t="s">
        <v>709</v>
      </c>
      <c r="D43" s="68" t="s">
        <v>82</v>
      </c>
      <c r="E43" s="64" t="s">
        <v>394</v>
      </c>
      <c r="F43" s="64">
        <v>26919</v>
      </c>
      <c r="G43" s="64" t="s">
        <v>395</v>
      </c>
      <c r="H43" s="66" t="s">
        <v>487</v>
      </c>
      <c r="I43" s="2"/>
      <c r="J43" s="100" t="s">
        <v>301</v>
      </c>
      <c r="K43" s="100" t="s">
        <v>313</v>
      </c>
      <c r="L43" s="100">
        <v>0</v>
      </c>
      <c r="M43" s="100" t="s">
        <v>324</v>
      </c>
      <c r="N43" s="29"/>
      <c r="O43" s="99"/>
      <c r="P43" s="99"/>
      <c r="Q43" s="99"/>
      <c r="R43" s="99"/>
      <c r="S43" s="99"/>
    </row>
    <row r="44" spans="1:19" ht="15" x14ac:dyDescent="0.25">
      <c r="A44" s="29"/>
      <c r="B44" s="68" t="s">
        <v>83</v>
      </c>
      <c r="C44" s="93" t="s">
        <v>653</v>
      </c>
      <c r="D44" s="68" t="s">
        <v>84</v>
      </c>
      <c r="E44" s="64" t="s">
        <v>781</v>
      </c>
      <c r="F44" s="64">
        <v>26969</v>
      </c>
      <c r="G44" s="64" t="s">
        <v>396</v>
      </c>
      <c r="H44" s="66" t="s">
        <v>488</v>
      </c>
      <c r="I44" s="2"/>
      <c r="J44" s="100" t="s">
        <v>301</v>
      </c>
      <c r="K44" s="100" t="s">
        <v>807</v>
      </c>
      <c r="L44" s="100">
        <v>70</v>
      </c>
      <c r="M44" s="100" t="s">
        <v>805</v>
      </c>
      <c r="N44" s="29"/>
      <c r="O44" s="99"/>
      <c r="P44" s="99"/>
      <c r="Q44" s="99"/>
      <c r="R44" s="99"/>
      <c r="S44" s="99"/>
    </row>
    <row r="45" spans="1:19" ht="15" x14ac:dyDescent="0.25">
      <c r="A45" s="29"/>
      <c r="B45" s="68" t="s">
        <v>292</v>
      </c>
      <c r="C45" s="93" t="s">
        <v>710</v>
      </c>
      <c r="D45" s="68" t="s">
        <v>293</v>
      </c>
      <c r="E45" s="64" t="s">
        <v>765</v>
      </c>
      <c r="F45" s="64">
        <v>26441</v>
      </c>
      <c r="G45" s="64" t="s">
        <v>379</v>
      </c>
      <c r="I45" s="2"/>
      <c r="J45" s="100" t="s">
        <v>301</v>
      </c>
      <c r="K45" s="100" t="s">
        <v>797</v>
      </c>
      <c r="L45" s="100">
        <v>5</v>
      </c>
      <c r="M45" s="100" t="s">
        <v>803</v>
      </c>
      <c r="N45" s="29"/>
      <c r="O45" s="99"/>
      <c r="P45" s="99"/>
      <c r="Q45" s="99"/>
      <c r="R45" s="99"/>
      <c r="S45" s="99"/>
    </row>
    <row r="46" spans="1:19" ht="15" x14ac:dyDescent="0.25">
      <c r="A46" s="29"/>
      <c r="B46" s="68" t="s">
        <v>85</v>
      </c>
      <c r="C46" s="93" t="s">
        <v>654</v>
      </c>
      <c r="D46" s="68" t="s">
        <v>86</v>
      </c>
      <c r="E46" s="64" t="s">
        <v>782</v>
      </c>
      <c r="F46" s="64">
        <v>49661</v>
      </c>
      <c r="G46" s="64" t="s">
        <v>398</v>
      </c>
      <c r="H46" s="66" t="s">
        <v>489</v>
      </c>
      <c r="I46" s="2"/>
      <c r="J46" s="100" t="s">
        <v>301</v>
      </c>
      <c r="K46" s="100" t="s">
        <v>798</v>
      </c>
      <c r="L46" s="100">
        <v>5</v>
      </c>
      <c r="M46" s="100" t="s">
        <v>804</v>
      </c>
      <c r="N46" s="29"/>
      <c r="O46" s="99"/>
      <c r="P46" s="99"/>
      <c r="Q46" s="99"/>
      <c r="R46" s="99"/>
      <c r="S46" s="99"/>
    </row>
    <row r="47" spans="1:19" ht="15" x14ac:dyDescent="0.25">
      <c r="A47" s="29"/>
      <c r="B47" s="68" t="s">
        <v>87</v>
      </c>
      <c r="C47" s="93" t="s">
        <v>711</v>
      </c>
      <c r="D47" s="68" t="s">
        <v>88</v>
      </c>
      <c r="E47" s="66" t="s">
        <v>490</v>
      </c>
      <c r="F47" s="66">
        <v>49401</v>
      </c>
      <c r="G47" s="66" t="s">
        <v>491</v>
      </c>
      <c r="H47" s="66" t="s">
        <v>492</v>
      </c>
      <c r="I47" s="2"/>
      <c r="J47" s="100" t="s">
        <v>301</v>
      </c>
      <c r="K47" s="100" t="s">
        <v>799</v>
      </c>
      <c r="L47" s="100">
        <v>4</v>
      </c>
      <c r="M47" s="100" t="s">
        <v>800</v>
      </c>
      <c r="N47" s="29"/>
      <c r="O47" s="99"/>
      <c r="P47" s="99"/>
      <c r="Q47" s="99"/>
      <c r="R47" s="99"/>
      <c r="S47" s="99"/>
    </row>
    <row r="48" spans="1:19" ht="15" x14ac:dyDescent="0.25">
      <c r="A48" s="29"/>
      <c r="B48" s="68" t="s">
        <v>294</v>
      </c>
      <c r="C48" s="93" t="s">
        <v>655</v>
      </c>
      <c r="D48" s="68" t="s">
        <v>295</v>
      </c>
      <c r="E48" s="64" t="s">
        <v>783</v>
      </c>
      <c r="F48" s="64">
        <v>27612</v>
      </c>
      <c r="G48" s="64" t="s">
        <v>399</v>
      </c>
      <c r="H48" s="66" t="s">
        <v>493</v>
      </c>
      <c r="I48" s="2"/>
      <c r="J48" s="100" t="s">
        <v>301</v>
      </c>
      <c r="K48" s="100" t="s">
        <v>801</v>
      </c>
      <c r="L48" s="100">
        <v>4</v>
      </c>
      <c r="M48" s="100" t="s">
        <v>802</v>
      </c>
      <c r="N48" s="33"/>
      <c r="O48" s="99"/>
      <c r="P48" s="99"/>
      <c r="Q48" s="99"/>
      <c r="R48" s="99"/>
      <c r="S48" s="99"/>
    </row>
    <row r="49" spans="1:19" ht="15" x14ac:dyDescent="0.25">
      <c r="A49" s="29"/>
      <c r="B49" s="68" t="s">
        <v>296</v>
      </c>
      <c r="C49" s="93" t="s">
        <v>671</v>
      </c>
      <c r="D49" s="68" t="s">
        <v>297</v>
      </c>
      <c r="E49" s="66" t="s">
        <v>451</v>
      </c>
      <c r="F49" s="66">
        <v>27749</v>
      </c>
      <c r="G49" s="66" t="s">
        <v>425</v>
      </c>
      <c r="H49" s="66" t="s">
        <v>578</v>
      </c>
      <c r="I49" s="2"/>
      <c r="J49" s="100" t="s">
        <v>302</v>
      </c>
      <c r="K49" s="100" t="s">
        <v>306</v>
      </c>
      <c r="L49" s="100">
        <v>10</v>
      </c>
      <c r="M49" s="100" t="s">
        <v>318</v>
      </c>
      <c r="N49" s="33"/>
      <c r="O49" s="99"/>
      <c r="P49" s="99"/>
      <c r="Q49" s="99"/>
      <c r="R49" s="99"/>
      <c r="S49" s="99"/>
    </row>
    <row r="50" spans="1:19" ht="15" x14ac:dyDescent="0.25">
      <c r="A50" s="29"/>
      <c r="B50" s="68" t="s">
        <v>89</v>
      </c>
      <c r="C50" s="93" t="s">
        <v>712</v>
      </c>
      <c r="D50" s="68" t="s">
        <v>90</v>
      </c>
      <c r="E50" s="66" t="s">
        <v>451</v>
      </c>
      <c r="F50" s="66">
        <v>27749</v>
      </c>
      <c r="G50" s="66" t="s">
        <v>425</v>
      </c>
      <c r="H50" s="66" t="s">
        <v>578</v>
      </c>
      <c r="I50" s="2"/>
      <c r="J50" s="100" t="s">
        <v>302</v>
      </c>
      <c r="K50" s="100" t="s">
        <v>308</v>
      </c>
      <c r="L50" s="100">
        <v>0</v>
      </c>
      <c r="M50" s="100" t="s">
        <v>794</v>
      </c>
      <c r="N50" s="33"/>
      <c r="O50" s="99"/>
      <c r="P50" s="99"/>
      <c r="Q50" s="99"/>
      <c r="R50" s="99"/>
      <c r="S50" s="99"/>
    </row>
    <row r="51" spans="1:19" ht="15" x14ac:dyDescent="0.25">
      <c r="A51" s="29"/>
      <c r="B51" s="68" t="s">
        <v>91</v>
      </c>
      <c r="C51" s="93" t="s">
        <v>713</v>
      </c>
      <c r="D51" s="68" t="s">
        <v>92</v>
      </c>
      <c r="E51" s="64" t="s">
        <v>451</v>
      </c>
      <c r="F51" s="64">
        <v>27749</v>
      </c>
      <c r="G51" s="64" t="s">
        <v>425</v>
      </c>
      <c r="H51" s="66" t="s">
        <v>578</v>
      </c>
      <c r="I51" s="2"/>
      <c r="J51" s="100" t="s">
        <v>302</v>
      </c>
      <c r="K51" s="100" t="s">
        <v>309</v>
      </c>
      <c r="L51" s="100">
        <v>15</v>
      </c>
      <c r="M51" s="100" t="s">
        <v>795</v>
      </c>
      <c r="N51" s="33"/>
      <c r="O51" s="99"/>
      <c r="P51" s="99"/>
      <c r="Q51" s="99"/>
      <c r="R51" s="99"/>
      <c r="S51" s="99"/>
    </row>
    <row r="52" spans="1:19" ht="15" x14ac:dyDescent="0.25">
      <c r="A52" s="29"/>
      <c r="B52" s="68" t="s">
        <v>93</v>
      </c>
      <c r="C52" s="93" t="s">
        <v>714</v>
      </c>
      <c r="D52" s="68" t="s">
        <v>94</v>
      </c>
      <c r="E52" s="64" t="s">
        <v>451</v>
      </c>
      <c r="F52" s="64">
        <v>27749</v>
      </c>
      <c r="G52" s="64" t="s">
        <v>425</v>
      </c>
      <c r="H52" s="66" t="s">
        <v>578</v>
      </c>
      <c r="I52" s="2"/>
      <c r="J52" s="100" t="s">
        <v>302</v>
      </c>
      <c r="K52" s="100" t="s">
        <v>310</v>
      </c>
      <c r="L52" s="100">
        <v>40</v>
      </c>
      <c r="M52" s="100" t="s">
        <v>811</v>
      </c>
      <c r="N52" s="33"/>
      <c r="O52" s="99"/>
      <c r="P52" s="99"/>
      <c r="Q52" s="99"/>
      <c r="R52" s="99"/>
      <c r="S52" s="99"/>
    </row>
    <row r="53" spans="1:19" ht="15" x14ac:dyDescent="0.25">
      <c r="A53" s="29"/>
      <c r="B53" s="68" t="s">
        <v>95</v>
      </c>
      <c r="C53" s="93" t="s">
        <v>715</v>
      </c>
      <c r="D53" s="68" t="s">
        <v>96</v>
      </c>
      <c r="E53" s="64" t="s">
        <v>451</v>
      </c>
      <c r="F53" s="64">
        <v>27749</v>
      </c>
      <c r="G53" s="64" t="s">
        <v>425</v>
      </c>
      <c r="H53" s="66" t="s">
        <v>578</v>
      </c>
      <c r="I53" s="2"/>
      <c r="J53" s="100" t="s">
        <v>302</v>
      </c>
      <c r="K53" s="100" t="s">
        <v>806</v>
      </c>
      <c r="L53" s="100">
        <v>15</v>
      </c>
      <c r="M53" s="100" t="s">
        <v>812</v>
      </c>
      <c r="N53" s="29"/>
      <c r="O53" s="99"/>
      <c r="P53" s="99"/>
      <c r="Q53" s="99"/>
      <c r="R53" s="99"/>
      <c r="S53" s="99"/>
    </row>
    <row r="54" spans="1:19" ht="15" x14ac:dyDescent="0.25">
      <c r="A54" s="29"/>
      <c r="B54" s="68" t="s">
        <v>773</v>
      </c>
      <c r="C54" s="93" t="s">
        <v>774</v>
      </c>
      <c r="D54" s="68" t="s">
        <v>775</v>
      </c>
      <c r="E54" s="64" t="s">
        <v>451</v>
      </c>
      <c r="F54" s="64">
        <v>27749</v>
      </c>
      <c r="G54" s="64" t="s">
        <v>425</v>
      </c>
      <c r="H54" s="66" t="s">
        <v>578</v>
      </c>
      <c r="I54" s="2"/>
      <c r="J54" s="100" t="s">
        <v>302</v>
      </c>
      <c r="K54" s="100" t="s">
        <v>316</v>
      </c>
      <c r="L54" s="100">
        <v>5</v>
      </c>
      <c r="M54" s="100" t="s">
        <v>322</v>
      </c>
      <c r="N54" s="29"/>
      <c r="O54" s="99"/>
      <c r="P54" s="99"/>
      <c r="Q54" s="99"/>
      <c r="R54" s="99"/>
      <c r="S54" s="99"/>
    </row>
    <row r="55" spans="1:19" ht="15" x14ac:dyDescent="0.25">
      <c r="A55" s="29"/>
      <c r="B55" s="68" t="s">
        <v>97</v>
      </c>
      <c r="C55" s="93" t="s">
        <v>656</v>
      </c>
      <c r="D55" s="68" t="s">
        <v>98</v>
      </c>
      <c r="E55" s="64" t="s">
        <v>400</v>
      </c>
      <c r="F55" s="64">
        <v>49413</v>
      </c>
      <c r="G55" s="64" t="s">
        <v>401</v>
      </c>
      <c r="H55" s="66" t="s">
        <v>494</v>
      </c>
      <c r="I55" s="6"/>
      <c r="J55" s="100" t="s">
        <v>302</v>
      </c>
      <c r="K55" s="100" t="s">
        <v>317</v>
      </c>
      <c r="L55" s="100">
        <v>30</v>
      </c>
      <c r="M55" s="100" t="s">
        <v>323</v>
      </c>
      <c r="N55" s="21"/>
      <c r="O55" s="99"/>
      <c r="P55" s="99"/>
      <c r="Q55" s="99"/>
      <c r="R55" s="99"/>
      <c r="S55" s="99"/>
    </row>
    <row r="56" spans="1:19" ht="15" x14ac:dyDescent="0.25">
      <c r="A56" s="21"/>
      <c r="B56" s="68" t="s">
        <v>99</v>
      </c>
      <c r="C56" s="93" t="s">
        <v>657</v>
      </c>
      <c r="D56" s="68" t="s">
        <v>100</v>
      </c>
      <c r="E56" s="64" t="s">
        <v>402</v>
      </c>
      <c r="F56" s="64">
        <v>27801</v>
      </c>
      <c r="G56" s="64" t="s">
        <v>403</v>
      </c>
      <c r="H56" s="66" t="s">
        <v>495</v>
      </c>
      <c r="I56" s="2"/>
      <c r="J56" s="100" t="s">
        <v>302</v>
      </c>
      <c r="K56" s="100" t="s">
        <v>313</v>
      </c>
      <c r="L56" s="100">
        <v>15</v>
      </c>
      <c r="M56" s="100" t="s">
        <v>324</v>
      </c>
      <c r="N56" s="29"/>
      <c r="O56" s="99"/>
      <c r="P56" s="99"/>
      <c r="Q56" s="99"/>
      <c r="R56" s="99"/>
      <c r="S56" s="99"/>
    </row>
    <row r="57" spans="1:19" ht="15" x14ac:dyDescent="0.25">
      <c r="A57" s="29"/>
      <c r="B57" s="68" t="s">
        <v>101</v>
      </c>
      <c r="C57" s="93" t="s">
        <v>716</v>
      </c>
      <c r="D57" s="68" t="s">
        <v>102</v>
      </c>
      <c r="E57" s="66" t="s">
        <v>496</v>
      </c>
      <c r="F57" s="66">
        <v>26969</v>
      </c>
      <c r="G57" s="66" t="s">
        <v>396</v>
      </c>
      <c r="I57" s="2"/>
      <c r="J57" s="100" t="s">
        <v>302</v>
      </c>
      <c r="K57" s="100" t="s">
        <v>797</v>
      </c>
      <c r="L57" s="100">
        <v>5</v>
      </c>
      <c r="M57" s="100" t="s">
        <v>803</v>
      </c>
      <c r="N57" s="29"/>
      <c r="O57" s="99"/>
      <c r="P57" s="99"/>
      <c r="Q57" s="99"/>
      <c r="R57" s="99"/>
      <c r="S57" s="99"/>
    </row>
    <row r="58" spans="1:19" ht="15" x14ac:dyDescent="0.25">
      <c r="A58" s="29"/>
      <c r="B58" s="68" t="s">
        <v>103</v>
      </c>
      <c r="C58" s="93" t="s">
        <v>658</v>
      </c>
      <c r="D58" s="68" t="s">
        <v>104</v>
      </c>
      <c r="E58" s="64" t="s">
        <v>404</v>
      </c>
      <c r="F58" s="64">
        <v>26188</v>
      </c>
      <c r="G58" s="64" t="s">
        <v>405</v>
      </c>
      <c r="H58" s="66" t="s">
        <v>497</v>
      </c>
      <c r="I58" s="2"/>
      <c r="J58" s="100" t="s">
        <v>302</v>
      </c>
      <c r="K58" s="100" t="s">
        <v>798</v>
      </c>
      <c r="L58" s="100">
        <v>5</v>
      </c>
      <c r="M58" s="100" t="s">
        <v>804</v>
      </c>
      <c r="N58" s="29"/>
      <c r="O58" s="99"/>
      <c r="P58" s="99"/>
      <c r="Q58" s="99"/>
      <c r="R58" s="99"/>
      <c r="S58" s="99"/>
    </row>
    <row r="59" spans="1:19" ht="15" x14ac:dyDescent="0.25">
      <c r="A59" s="29"/>
      <c r="B59" s="68" t="s">
        <v>105</v>
      </c>
      <c r="C59" s="93" t="s">
        <v>659</v>
      </c>
      <c r="D59" s="68" t="s">
        <v>106</v>
      </c>
      <c r="E59" s="64" t="s">
        <v>406</v>
      </c>
      <c r="F59" s="64">
        <v>26676</v>
      </c>
      <c r="G59" s="64" t="s">
        <v>407</v>
      </c>
      <c r="H59" s="66" t="s">
        <v>498</v>
      </c>
      <c r="I59" s="2"/>
      <c r="J59" s="100" t="s">
        <v>302</v>
      </c>
      <c r="K59" s="100" t="s">
        <v>799</v>
      </c>
      <c r="L59" s="100">
        <v>4</v>
      </c>
      <c r="M59" s="100" t="s">
        <v>800</v>
      </c>
      <c r="N59" s="29"/>
      <c r="O59" s="99"/>
      <c r="P59" s="99"/>
      <c r="Q59" s="99"/>
      <c r="R59" s="99"/>
      <c r="S59" s="99"/>
    </row>
    <row r="60" spans="1:19" ht="15" x14ac:dyDescent="0.25">
      <c r="A60" s="29"/>
      <c r="B60" s="68" t="s">
        <v>107</v>
      </c>
      <c r="C60" s="93" t="s">
        <v>660</v>
      </c>
      <c r="D60" s="68" t="s">
        <v>108</v>
      </c>
      <c r="E60" s="64" t="s">
        <v>808</v>
      </c>
      <c r="F60" s="64">
        <v>26931</v>
      </c>
      <c r="G60" s="64" t="s">
        <v>408</v>
      </c>
      <c r="H60" s="66" t="s">
        <v>499</v>
      </c>
      <c r="I60" s="2"/>
      <c r="J60" s="100" t="s">
        <v>302</v>
      </c>
      <c r="K60" s="100" t="s">
        <v>801</v>
      </c>
      <c r="L60" s="100">
        <v>4</v>
      </c>
      <c r="M60" s="100" t="s">
        <v>802</v>
      </c>
      <c r="N60" s="29"/>
      <c r="O60" s="99"/>
      <c r="P60" s="99"/>
      <c r="Q60" s="99"/>
      <c r="R60" s="99"/>
      <c r="S60" s="99"/>
    </row>
    <row r="61" spans="1:19" ht="15" x14ac:dyDescent="0.25">
      <c r="A61" s="29"/>
      <c r="B61" s="68" t="s">
        <v>109</v>
      </c>
      <c r="C61" s="93" t="s">
        <v>717</v>
      </c>
      <c r="D61" s="68" t="s">
        <v>110</v>
      </c>
      <c r="E61" s="66" t="s">
        <v>500</v>
      </c>
      <c r="F61" s="66">
        <v>49685</v>
      </c>
      <c r="G61" s="66" t="s">
        <v>501</v>
      </c>
      <c r="H61" s="66" t="s">
        <v>502</v>
      </c>
      <c r="I61" s="2"/>
      <c r="J61" s="100" t="s">
        <v>314</v>
      </c>
      <c r="K61" s="100" t="s">
        <v>306</v>
      </c>
      <c r="L61" s="100">
        <v>0</v>
      </c>
      <c r="M61" s="100" t="s">
        <v>318</v>
      </c>
      <c r="N61" s="29"/>
      <c r="O61" s="99"/>
      <c r="P61" s="99"/>
      <c r="Q61" s="99"/>
      <c r="R61" s="99"/>
      <c r="S61" s="99"/>
    </row>
    <row r="62" spans="1:19" ht="15" x14ac:dyDescent="0.25">
      <c r="A62" s="29"/>
      <c r="B62" s="68" t="s">
        <v>111</v>
      </c>
      <c r="C62" s="93" t="s">
        <v>718</v>
      </c>
      <c r="D62" s="68" t="s">
        <v>112</v>
      </c>
      <c r="E62" s="66" t="s">
        <v>784</v>
      </c>
      <c r="F62" s="66">
        <v>26954</v>
      </c>
      <c r="G62" s="66" t="s">
        <v>391</v>
      </c>
      <c r="I62" s="2"/>
      <c r="J62" s="100" t="s">
        <v>314</v>
      </c>
      <c r="K62" s="100" t="s">
        <v>307</v>
      </c>
      <c r="L62" s="100">
        <v>0</v>
      </c>
      <c r="M62" s="100" t="s">
        <v>319</v>
      </c>
      <c r="N62" s="29"/>
      <c r="O62" s="99"/>
      <c r="P62" s="99"/>
      <c r="Q62" s="99"/>
      <c r="R62" s="99"/>
      <c r="S62" s="99"/>
    </row>
    <row r="63" spans="1:19" ht="15" x14ac:dyDescent="0.25">
      <c r="A63" s="29"/>
      <c r="B63" s="68" t="s">
        <v>113</v>
      </c>
      <c r="C63" s="93" t="s">
        <v>661</v>
      </c>
      <c r="D63" s="68" t="s">
        <v>114</v>
      </c>
      <c r="E63" s="64" t="s">
        <v>409</v>
      </c>
      <c r="F63" s="64">
        <v>49632</v>
      </c>
      <c r="G63" s="64" t="s">
        <v>410</v>
      </c>
      <c r="H63" s="66" t="s">
        <v>503</v>
      </c>
      <c r="I63" s="2"/>
      <c r="J63" s="100" t="s">
        <v>314</v>
      </c>
      <c r="K63" s="100" t="s">
        <v>309</v>
      </c>
      <c r="L63" s="100">
        <v>15</v>
      </c>
      <c r="M63" s="100" t="s">
        <v>795</v>
      </c>
      <c r="N63" s="29"/>
      <c r="O63" s="99"/>
      <c r="P63" s="99"/>
      <c r="Q63" s="99"/>
      <c r="R63" s="99"/>
      <c r="S63" s="99"/>
    </row>
    <row r="64" spans="1:19" ht="15" x14ac:dyDescent="0.25">
      <c r="A64" s="29"/>
      <c r="B64" s="68" t="s">
        <v>115</v>
      </c>
      <c r="C64" s="93" t="s">
        <v>719</v>
      </c>
      <c r="D64" s="68" t="s">
        <v>116</v>
      </c>
      <c r="E64" s="66" t="s">
        <v>504</v>
      </c>
      <c r="F64" s="66">
        <v>26388</v>
      </c>
      <c r="G64" s="66" t="s">
        <v>386</v>
      </c>
      <c r="H64" s="66" t="s">
        <v>623</v>
      </c>
      <c r="I64" s="2"/>
      <c r="J64" s="100" t="s">
        <v>314</v>
      </c>
      <c r="K64" s="100" t="s">
        <v>310</v>
      </c>
      <c r="L64" s="100">
        <v>40</v>
      </c>
      <c r="M64" s="100" t="s">
        <v>811</v>
      </c>
      <c r="N64" s="29"/>
      <c r="O64" s="99"/>
      <c r="P64" s="99"/>
      <c r="Q64" s="99"/>
      <c r="R64" s="99"/>
      <c r="S64" s="99"/>
    </row>
    <row r="65" spans="1:19" ht="15" x14ac:dyDescent="0.25">
      <c r="A65" s="29"/>
      <c r="B65" s="68" t="s">
        <v>117</v>
      </c>
      <c r="C65" s="93" t="s">
        <v>662</v>
      </c>
      <c r="D65" s="68" t="s">
        <v>118</v>
      </c>
      <c r="E65" s="64" t="s">
        <v>411</v>
      </c>
      <c r="F65" s="64">
        <v>26388</v>
      </c>
      <c r="G65" s="64" t="s">
        <v>386</v>
      </c>
      <c r="H65" s="66" t="s">
        <v>622</v>
      </c>
      <c r="I65" s="2"/>
      <c r="J65" s="100" t="s">
        <v>314</v>
      </c>
      <c r="K65" s="100" t="s">
        <v>806</v>
      </c>
      <c r="L65" s="100">
        <v>15</v>
      </c>
      <c r="M65" s="100" t="s">
        <v>812</v>
      </c>
      <c r="N65" s="29"/>
      <c r="O65" s="99"/>
      <c r="P65" s="99"/>
      <c r="Q65" s="99"/>
      <c r="R65" s="99"/>
      <c r="S65" s="99"/>
    </row>
    <row r="66" spans="1:19" ht="15" x14ac:dyDescent="0.25">
      <c r="A66" s="29"/>
      <c r="B66" s="68" t="s">
        <v>119</v>
      </c>
      <c r="C66" s="93" t="s">
        <v>663</v>
      </c>
      <c r="D66" s="68" t="s">
        <v>120</v>
      </c>
      <c r="E66" s="64" t="s">
        <v>412</v>
      </c>
      <c r="F66" s="64">
        <v>49434</v>
      </c>
      <c r="G66" s="64" t="s">
        <v>413</v>
      </c>
      <c r="I66" s="2"/>
      <c r="J66" s="100" t="s">
        <v>314</v>
      </c>
      <c r="K66" s="100" t="s">
        <v>311</v>
      </c>
      <c r="L66" s="100">
        <v>0</v>
      </c>
      <c r="M66" s="100" t="s">
        <v>320</v>
      </c>
      <c r="N66" s="29"/>
      <c r="O66" s="99"/>
      <c r="P66" s="99"/>
      <c r="Q66" s="99"/>
      <c r="R66" s="99"/>
      <c r="S66" s="99"/>
    </row>
    <row r="67" spans="1:19" ht="15" x14ac:dyDescent="0.25">
      <c r="A67" s="29"/>
      <c r="B67" s="68" t="s">
        <v>121</v>
      </c>
      <c r="C67" s="93" t="s">
        <v>664</v>
      </c>
      <c r="D67" s="68" t="s">
        <v>122</v>
      </c>
      <c r="E67" s="64" t="s">
        <v>414</v>
      </c>
      <c r="F67" s="64">
        <v>26160</v>
      </c>
      <c r="G67" s="64" t="s">
        <v>389</v>
      </c>
      <c r="H67" s="66" t="s">
        <v>505</v>
      </c>
      <c r="I67" s="2"/>
      <c r="J67" s="100" t="s">
        <v>314</v>
      </c>
      <c r="K67" s="100" t="s">
        <v>316</v>
      </c>
      <c r="L67" s="100">
        <v>5</v>
      </c>
      <c r="M67" s="100" t="s">
        <v>322</v>
      </c>
      <c r="N67" s="29"/>
      <c r="O67" s="99"/>
      <c r="P67" s="99"/>
      <c r="Q67" s="99"/>
      <c r="R67" s="99"/>
      <c r="S67" s="99"/>
    </row>
    <row r="68" spans="1:19" ht="15" x14ac:dyDescent="0.25">
      <c r="A68" s="29"/>
      <c r="B68" s="68" t="s">
        <v>123</v>
      </c>
      <c r="C68" s="93" t="s">
        <v>665</v>
      </c>
      <c r="D68" s="68" t="s">
        <v>124</v>
      </c>
      <c r="E68" s="64" t="s">
        <v>415</v>
      </c>
      <c r="F68" s="64">
        <v>26169</v>
      </c>
      <c r="G68" s="64" t="s">
        <v>416</v>
      </c>
      <c r="H68" s="66" t="s">
        <v>506</v>
      </c>
      <c r="I68" s="2"/>
      <c r="J68" s="100" t="s">
        <v>314</v>
      </c>
      <c r="K68" s="100" t="s">
        <v>317</v>
      </c>
      <c r="L68" s="100">
        <v>30</v>
      </c>
      <c r="M68" s="100" t="s">
        <v>323</v>
      </c>
      <c r="N68" s="29"/>
      <c r="O68" s="99"/>
      <c r="P68" s="99"/>
      <c r="Q68" s="99"/>
      <c r="R68" s="99"/>
      <c r="S68" s="99"/>
    </row>
    <row r="69" spans="1:19" ht="15" x14ac:dyDescent="0.25">
      <c r="A69" s="29"/>
      <c r="B69" s="68" t="s">
        <v>125</v>
      </c>
      <c r="C69" s="93" t="s">
        <v>666</v>
      </c>
      <c r="D69" s="68" t="s">
        <v>126</v>
      </c>
      <c r="E69" s="64" t="s">
        <v>417</v>
      </c>
      <c r="F69" s="64">
        <v>27777</v>
      </c>
      <c r="G69" s="64" t="s">
        <v>418</v>
      </c>
      <c r="I69" s="2"/>
      <c r="J69" s="100" t="s">
        <v>314</v>
      </c>
      <c r="K69" s="100" t="s">
        <v>313</v>
      </c>
      <c r="L69" s="100">
        <v>15</v>
      </c>
      <c r="M69" s="100" t="s">
        <v>324</v>
      </c>
      <c r="N69" s="29"/>
      <c r="O69" s="99"/>
      <c r="P69" s="99"/>
      <c r="Q69" s="99"/>
      <c r="R69" s="99"/>
      <c r="S69" s="99"/>
    </row>
    <row r="70" spans="1:19" ht="15" x14ac:dyDescent="0.25">
      <c r="A70" s="29"/>
      <c r="B70" s="68" t="s">
        <v>127</v>
      </c>
      <c r="C70" s="93" t="s">
        <v>720</v>
      </c>
      <c r="D70" s="68" t="s">
        <v>128</v>
      </c>
      <c r="E70" s="64" t="s">
        <v>782</v>
      </c>
      <c r="F70" s="64">
        <v>49661</v>
      </c>
      <c r="G70" s="64" t="s">
        <v>398</v>
      </c>
      <c r="I70" s="2"/>
      <c r="J70" s="100" t="s">
        <v>314</v>
      </c>
      <c r="K70" s="100" t="s">
        <v>797</v>
      </c>
      <c r="L70" s="100">
        <v>5</v>
      </c>
      <c r="M70" s="100" t="s">
        <v>803</v>
      </c>
      <c r="N70" s="29"/>
      <c r="O70" s="99"/>
      <c r="P70" s="99"/>
      <c r="Q70" s="99"/>
      <c r="R70" s="99"/>
      <c r="S70" s="99"/>
    </row>
    <row r="71" spans="1:19" ht="15" x14ac:dyDescent="0.25">
      <c r="A71" s="29"/>
      <c r="B71" s="68" t="s">
        <v>129</v>
      </c>
      <c r="C71" s="93" t="s">
        <v>667</v>
      </c>
      <c r="D71" s="68" t="s">
        <v>130</v>
      </c>
      <c r="E71" s="64" t="s">
        <v>419</v>
      </c>
      <c r="F71" s="64">
        <v>49424</v>
      </c>
      <c r="G71" s="64" t="s">
        <v>420</v>
      </c>
      <c r="H71" s="66" t="s">
        <v>507</v>
      </c>
      <c r="I71" s="2"/>
      <c r="J71" s="100" t="s">
        <v>314</v>
      </c>
      <c r="K71" s="100" t="s">
        <v>799</v>
      </c>
      <c r="L71" s="100">
        <v>4</v>
      </c>
      <c r="M71" s="100" t="s">
        <v>800</v>
      </c>
      <c r="N71" s="29"/>
      <c r="O71" s="99"/>
      <c r="P71" s="99"/>
      <c r="Q71" s="99"/>
      <c r="R71" s="99"/>
      <c r="S71" s="99"/>
    </row>
    <row r="72" spans="1:19" ht="15" x14ac:dyDescent="0.25">
      <c r="A72" s="29"/>
      <c r="B72" s="68" t="s">
        <v>131</v>
      </c>
      <c r="C72" s="93" t="s">
        <v>668</v>
      </c>
      <c r="D72" s="68" t="s">
        <v>132</v>
      </c>
      <c r="E72" s="64" t="s">
        <v>421</v>
      </c>
      <c r="F72" s="64">
        <v>26197</v>
      </c>
      <c r="G72" s="64" t="s">
        <v>383</v>
      </c>
      <c r="H72" s="66" t="s">
        <v>508</v>
      </c>
      <c r="I72" s="2"/>
      <c r="J72" s="100" t="s">
        <v>314</v>
      </c>
      <c r="K72" s="100" t="s">
        <v>801</v>
      </c>
      <c r="L72" s="100">
        <v>4</v>
      </c>
      <c r="M72" s="100" t="s">
        <v>802</v>
      </c>
      <c r="N72" s="29"/>
      <c r="O72" s="99"/>
      <c r="P72" s="99"/>
      <c r="Q72" s="99"/>
      <c r="R72" s="99"/>
      <c r="S72" s="99"/>
    </row>
    <row r="73" spans="1:19" ht="15" x14ac:dyDescent="0.25">
      <c r="A73" s="29"/>
      <c r="B73" s="68" t="s">
        <v>133</v>
      </c>
      <c r="C73" s="93" t="s">
        <v>669</v>
      </c>
      <c r="D73" s="68" t="s">
        <v>134</v>
      </c>
      <c r="E73" s="64" t="s">
        <v>810</v>
      </c>
      <c r="F73" s="64">
        <v>27751</v>
      </c>
      <c r="G73" s="64" t="s">
        <v>422</v>
      </c>
      <c r="I73" s="2"/>
      <c r="J73" s="100" t="s">
        <v>325</v>
      </c>
      <c r="K73" s="100" t="s">
        <v>306</v>
      </c>
      <c r="L73" s="100">
        <v>10</v>
      </c>
      <c r="M73" s="100" t="s">
        <v>318</v>
      </c>
      <c r="N73" s="29"/>
      <c r="O73" s="99"/>
      <c r="P73" s="99"/>
      <c r="Q73" s="99"/>
      <c r="R73" s="99"/>
      <c r="S73" s="99"/>
    </row>
    <row r="74" spans="1:19" ht="15" x14ac:dyDescent="0.25">
      <c r="A74" s="29"/>
      <c r="B74" s="68" t="s">
        <v>135</v>
      </c>
      <c r="C74" s="93" t="s">
        <v>670</v>
      </c>
      <c r="D74" s="68" t="s">
        <v>136</v>
      </c>
      <c r="E74" s="64" t="s">
        <v>423</v>
      </c>
      <c r="F74" s="64">
        <v>26209</v>
      </c>
      <c r="G74" s="64" t="s">
        <v>424</v>
      </c>
      <c r="H74" s="66" t="s">
        <v>509</v>
      </c>
      <c r="I74" s="2"/>
      <c r="J74" s="100" t="s">
        <v>325</v>
      </c>
      <c r="K74" s="100" t="s">
        <v>307</v>
      </c>
      <c r="L74" s="100">
        <v>0</v>
      </c>
      <c r="M74" s="100" t="s">
        <v>319</v>
      </c>
      <c r="N74" s="29"/>
      <c r="O74" s="99"/>
      <c r="P74" s="99"/>
      <c r="Q74" s="99"/>
      <c r="R74" s="99"/>
      <c r="S74" s="99"/>
    </row>
    <row r="75" spans="1:19" ht="15" x14ac:dyDescent="0.25">
      <c r="A75" s="29"/>
      <c r="B75" s="68" t="s">
        <v>137</v>
      </c>
      <c r="C75" s="93" t="s">
        <v>672</v>
      </c>
      <c r="D75" s="68" t="s">
        <v>138</v>
      </c>
      <c r="E75" s="64" t="s">
        <v>785</v>
      </c>
      <c r="F75" s="64">
        <v>26384</v>
      </c>
      <c r="G75" s="64" t="s">
        <v>386</v>
      </c>
      <c r="H75" s="66" t="s">
        <v>510</v>
      </c>
      <c r="I75" s="2"/>
      <c r="J75" s="100" t="s">
        <v>325</v>
      </c>
      <c r="K75" s="100" t="s">
        <v>310</v>
      </c>
      <c r="L75" s="100">
        <v>40</v>
      </c>
      <c r="M75" s="100" t="s">
        <v>811</v>
      </c>
      <c r="N75" s="29"/>
      <c r="O75" s="99"/>
      <c r="P75" s="99"/>
      <c r="Q75" s="99"/>
      <c r="R75" s="99"/>
      <c r="S75" s="99"/>
    </row>
    <row r="76" spans="1:19" x14ac:dyDescent="0.2">
      <c r="A76" s="29"/>
      <c r="B76" s="68" t="s">
        <v>139</v>
      </c>
      <c r="C76" s="93" t="s">
        <v>721</v>
      </c>
      <c r="D76" s="68" t="s">
        <v>140</v>
      </c>
      <c r="E76" s="66" t="s">
        <v>511</v>
      </c>
      <c r="F76" s="66">
        <v>26434</v>
      </c>
      <c r="G76" s="66" t="s">
        <v>442</v>
      </c>
      <c r="I76" s="2"/>
      <c r="J76" s="100" t="s">
        <v>325</v>
      </c>
      <c r="K76" s="100" t="s">
        <v>806</v>
      </c>
      <c r="L76" s="100">
        <v>15</v>
      </c>
      <c r="M76" s="100" t="s">
        <v>812</v>
      </c>
      <c r="N76" s="29"/>
    </row>
    <row r="77" spans="1:19" x14ac:dyDescent="0.2">
      <c r="A77" s="29"/>
      <c r="B77" s="68" t="s">
        <v>141</v>
      </c>
      <c r="C77" s="93" t="s">
        <v>722</v>
      </c>
      <c r="D77" s="68" t="s">
        <v>142</v>
      </c>
      <c r="E77" s="66" t="s">
        <v>766</v>
      </c>
      <c r="F77" s="66">
        <v>27798</v>
      </c>
      <c r="G77" s="64" t="s">
        <v>427</v>
      </c>
      <c r="I77" s="2"/>
      <c r="J77" s="100" t="s">
        <v>325</v>
      </c>
      <c r="K77" s="100" t="s">
        <v>797</v>
      </c>
      <c r="L77" s="100">
        <v>5</v>
      </c>
      <c r="M77" s="100" t="s">
        <v>803</v>
      </c>
      <c r="N77" s="29"/>
    </row>
    <row r="78" spans="1:19" x14ac:dyDescent="0.2">
      <c r="A78" s="29"/>
      <c r="B78" s="68" t="s">
        <v>143</v>
      </c>
      <c r="C78" s="93" t="s">
        <v>673</v>
      </c>
      <c r="D78" s="68" t="s">
        <v>144</v>
      </c>
      <c r="E78" s="64" t="s">
        <v>426</v>
      </c>
      <c r="F78" s="64">
        <v>27798</v>
      </c>
      <c r="G78" s="64" t="s">
        <v>427</v>
      </c>
      <c r="I78" s="2"/>
      <c r="J78" s="101"/>
      <c r="K78" s="101"/>
      <c r="L78" s="101"/>
      <c r="M78" s="101"/>
      <c r="N78" s="29"/>
    </row>
    <row r="79" spans="1:19" x14ac:dyDescent="0.2">
      <c r="A79" s="29"/>
      <c r="B79" s="68" t="s">
        <v>145</v>
      </c>
      <c r="C79" s="93" t="s">
        <v>674</v>
      </c>
      <c r="D79" s="68" t="s">
        <v>146</v>
      </c>
      <c r="E79" s="64" t="s">
        <v>786</v>
      </c>
      <c r="F79" s="64">
        <v>26197</v>
      </c>
      <c r="G79" s="64" t="s">
        <v>428</v>
      </c>
      <c r="H79" s="66" t="s">
        <v>512</v>
      </c>
      <c r="I79" s="2"/>
      <c r="J79" s="101"/>
      <c r="K79" s="101"/>
      <c r="L79" s="101"/>
      <c r="M79" s="101"/>
      <c r="N79" s="29"/>
    </row>
    <row r="80" spans="1:19" x14ac:dyDescent="0.2">
      <c r="A80" s="29"/>
      <c r="B80" s="68" t="s">
        <v>147</v>
      </c>
      <c r="C80" s="93" t="s">
        <v>723</v>
      </c>
      <c r="D80" s="68" t="s">
        <v>148</v>
      </c>
      <c r="E80" s="66" t="s">
        <v>513</v>
      </c>
      <c r="F80" s="66">
        <v>26842</v>
      </c>
      <c r="G80" s="66" t="s">
        <v>514</v>
      </c>
      <c r="H80" s="66" t="s">
        <v>515</v>
      </c>
      <c r="I80" s="2"/>
      <c r="J80" s="101"/>
      <c r="K80" s="101"/>
      <c r="L80" s="101"/>
      <c r="M80" s="101"/>
      <c r="N80" s="29"/>
    </row>
    <row r="81" spans="1:14" x14ac:dyDescent="0.2">
      <c r="A81" s="29"/>
      <c r="B81" s="68" t="s">
        <v>149</v>
      </c>
      <c r="C81" s="93" t="s">
        <v>675</v>
      </c>
      <c r="D81" s="68" t="s">
        <v>150</v>
      </c>
      <c r="E81" s="64" t="s">
        <v>429</v>
      </c>
      <c r="F81" s="64">
        <v>26349</v>
      </c>
      <c r="G81" s="64" t="s">
        <v>430</v>
      </c>
      <c r="I81" s="2"/>
      <c r="J81" s="101"/>
      <c r="K81" s="101"/>
      <c r="L81" s="101"/>
      <c r="M81" s="101"/>
      <c r="N81" s="29"/>
    </row>
    <row r="82" spans="1:14" x14ac:dyDescent="0.2">
      <c r="A82" s="29"/>
      <c r="B82" s="68" t="s">
        <v>151</v>
      </c>
      <c r="C82" s="93" t="s">
        <v>676</v>
      </c>
      <c r="D82" s="68" t="s">
        <v>152</v>
      </c>
      <c r="E82" s="66" t="s">
        <v>516</v>
      </c>
      <c r="F82" s="64">
        <v>26441</v>
      </c>
      <c r="G82" s="64" t="s">
        <v>379</v>
      </c>
      <c r="H82" s="66" t="s">
        <v>517</v>
      </c>
      <c r="I82" s="2"/>
      <c r="J82" s="101"/>
      <c r="K82" s="101"/>
      <c r="L82" s="101"/>
      <c r="M82" s="101"/>
      <c r="N82" s="29"/>
    </row>
    <row r="83" spans="1:14" x14ac:dyDescent="0.2">
      <c r="A83" s="29"/>
      <c r="B83" s="68" t="s">
        <v>153</v>
      </c>
      <c r="C83" s="93" t="s">
        <v>724</v>
      </c>
      <c r="D83" s="68" t="s">
        <v>154</v>
      </c>
      <c r="E83" s="66" t="s">
        <v>781</v>
      </c>
      <c r="F83" s="64">
        <v>26969</v>
      </c>
      <c r="G83" s="64" t="s">
        <v>396</v>
      </c>
      <c r="I83" s="2"/>
      <c r="J83" s="101"/>
      <c r="K83" s="101"/>
      <c r="L83" s="101"/>
      <c r="M83" s="101"/>
      <c r="N83" s="29"/>
    </row>
    <row r="84" spans="1:14" x14ac:dyDescent="0.2">
      <c r="A84" s="29"/>
      <c r="B84" s="68" t="s">
        <v>155</v>
      </c>
      <c r="C84" s="93" t="s">
        <v>677</v>
      </c>
      <c r="D84" s="68" t="s">
        <v>156</v>
      </c>
      <c r="E84" s="64" t="s">
        <v>431</v>
      </c>
      <c r="F84" s="64">
        <v>49688</v>
      </c>
      <c r="G84" s="64" t="s">
        <v>432</v>
      </c>
      <c r="H84" s="66" t="s">
        <v>518</v>
      </c>
      <c r="I84" s="2"/>
      <c r="J84" s="101"/>
      <c r="K84" s="101"/>
      <c r="L84" s="101"/>
      <c r="M84" s="101"/>
      <c r="N84" s="29"/>
    </row>
    <row r="85" spans="1:14" x14ac:dyDescent="0.2">
      <c r="A85" s="29"/>
      <c r="B85" s="68" t="s">
        <v>157</v>
      </c>
      <c r="C85" s="93" t="s">
        <v>725</v>
      </c>
      <c r="D85" s="68" t="s">
        <v>158</v>
      </c>
      <c r="E85" s="64" t="s">
        <v>431</v>
      </c>
      <c r="F85" s="64">
        <v>49688</v>
      </c>
      <c r="G85" s="64" t="s">
        <v>432</v>
      </c>
      <c r="I85" s="2"/>
      <c r="J85" s="101"/>
      <c r="K85" s="101"/>
      <c r="L85" s="101"/>
      <c r="M85" s="101"/>
      <c r="N85" s="29"/>
    </row>
    <row r="86" spans="1:14" x14ac:dyDescent="0.2">
      <c r="A86" s="29"/>
      <c r="B86" s="68" t="s">
        <v>159</v>
      </c>
      <c r="C86" s="93" t="s">
        <v>678</v>
      </c>
      <c r="D86" s="68" t="s">
        <v>160</v>
      </c>
      <c r="E86" s="64" t="s">
        <v>433</v>
      </c>
      <c r="F86" s="64">
        <v>49393</v>
      </c>
      <c r="G86" s="64" t="s">
        <v>434</v>
      </c>
      <c r="H86" s="66" t="s">
        <v>519</v>
      </c>
      <c r="I86" s="2"/>
      <c r="J86" s="101"/>
      <c r="K86" s="101"/>
      <c r="L86" s="101"/>
      <c r="M86" s="101"/>
      <c r="N86" s="2"/>
    </row>
    <row r="87" spans="1:14" x14ac:dyDescent="0.2">
      <c r="A87" s="29"/>
      <c r="B87" s="68" t="s">
        <v>161</v>
      </c>
      <c r="C87" s="93" t="s">
        <v>679</v>
      </c>
      <c r="D87" s="68" t="s">
        <v>162</v>
      </c>
      <c r="E87" s="64" t="s">
        <v>435</v>
      </c>
      <c r="F87" s="64">
        <v>49624</v>
      </c>
      <c r="G87" s="64" t="s">
        <v>436</v>
      </c>
      <c r="H87" s="66" t="s">
        <v>521</v>
      </c>
      <c r="I87" s="2"/>
      <c r="J87" s="101"/>
      <c r="K87" s="101"/>
      <c r="L87" s="101"/>
      <c r="M87" s="101"/>
      <c r="N87" s="2"/>
    </row>
    <row r="88" spans="1:14" x14ac:dyDescent="0.2">
      <c r="A88" s="29"/>
      <c r="B88" s="68" t="s">
        <v>163</v>
      </c>
      <c r="C88" s="93" t="s">
        <v>726</v>
      </c>
      <c r="D88" s="68" t="s">
        <v>164</v>
      </c>
      <c r="E88" s="64" t="s">
        <v>561</v>
      </c>
      <c r="F88" s="64">
        <v>26434</v>
      </c>
      <c r="G88" s="64" t="s">
        <v>442</v>
      </c>
      <c r="I88" s="2"/>
      <c r="J88" s="101"/>
      <c r="K88" s="101"/>
      <c r="L88" s="101"/>
      <c r="M88" s="101"/>
      <c r="N88" s="2"/>
    </row>
    <row r="89" spans="1:14" x14ac:dyDescent="0.2">
      <c r="A89" s="29"/>
      <c r="B89" s="68" t="s">
        <v>165</v>
      </c>
      <c r="C89" s="93" t="s">
        <v>727</v>
      </c>
      <c r="D89" s="68" t="s">
        <v>166</v>
      </c>
      <c r="E89" s="66" t="s">
        <v>522</v>
      </c>
      <c r="F89" s="66">
        <v>26434</v>
      </c>
      <c r="G89" s="66" t="s">
        <v>442</v>
      </c>
      <c r="H89" s="66" t="s">
        <v>523</v>
      </c>
      <c r="I89" s="2"/>
      <c r="J89" s="101"/>
      <c r="K89" s="101"/>
      <c r="L89" s="101"/>
      <c r="M89" s="101"/>
      <c r="N89" s="2"/>
    </row>
    <row r="90" spans="1:14" x14ac:dyDescent="0.2">
      <c r="A90" s="29"/>
      <c r="B90" s="68" t="s">
        <v>167</v>
      </c>
      <c r="C90" s="93" t="s">
        <v>728</v>
      </c>
      <c r="D90" s="68" t="s">
        <v>168</v>
      </c>
      <c r="E90" s="66" t="s">
        <v>782</v>
      </c>
      <c r="F90" s="66">
        <v>49661</v>
      </c>
      <c r="G90" s="66" t="s">
        <v>398</v>
      </c>
      <c r="I90" s="2"/>
      <c r="J90" s="101"/>
      <c r="K90" s="101"/>
      <c r="L90" s="101"/>
      <c r="M90" s="101"/>
      <c r="N90" s="2"/>
    </row>
    <row r="91" spans="1:14" x14ac:dyDescent="0.2">
      <c r="A91" s="29"/>
      <c r="B91" s="68" t="s">
        <v>169</v>
      </c>
      <c r="C91" s="93" t="s">
        <v>729</v>
      </c>
      <c r="D91" s="68" t="s">
        <v>170</v>
      </c>
      <c r="E91" s="66" t="s">
        <v>480</v>
      </c>
      <c r="F91" s="66">
        <v>26931</v>
      </c>
      <c r="G91" s="66" t="s">
        <v>408</v>
      </c>
      <c r="I91" s="2"/>
      <c r="J91" s="101"/>
      <c r="K91" s="101"/>
      <c r="L91" s="101"/>
      <c r="M91" s="101"/>
      <c r="N91" s="2"/>
    </row>
    <row r="92" spans="1:14" x14ac:dyDescent="0.2">
      <c r="A92" s="29"/>
      <c r="B92" s="68" t="s">
        <v>171</v>
      </c>
      <c r="C92" s="93" t="s">
        <v>730</v>
      </c>
      <c r="D92" s="68" t="s">
        <v>172</v>
      </c>
      <c r="E92" s="66" t="s">
        <v>524</v>
      </c>
      <c r="F92" s="66">
        <v>26340</v>
      </c>
      <c r="G92" s="66" t="s">
        <v>525</v>
      </c>
      <c r="H92" s="66" t="s">
        <v>526</v>
      </c>
      <c r="I92" s="2"/>
      <c r="J92" s="101"/>
      <c r="K92" s="101"/>
      <c r="L92" s="101"/>
      <c r="M92" s="101"/>
      <c r="N92" s="2"/>
    </row>
    <row r="93" spans="1:14" x14ac:dyDescent="0.2">
      <c r="A93" s="29"/>
      <c r="B93" s="68" t="s">
        <v>173</v>
      </c>
      <c r="C93" s="93" t="s">
        <v>680</v>
      </c>
      <c r="D93" s="68" t="s">
        <v>174</v>
      </c>
      <c r="E93" s="64" t="s">
        <v>437</v>
      </c>
      <c r="F93" s="64">
        <v>26389</v>
      </c>
      <c r="G93" s="64" t="s">
        <v>386</v>
      </c>
      <c r="H93" s="66" t="s">
        <v>527</v>
      </c>
      <c r="I93" s="2"/>
      <c r="J93" s="101"/>
      <c r="K93" s="101"/>
      <c r="L93" s="101"/>
      <c r="M93" s="101"/>
      <c r="N93" s="2"/>
    </row>
    <row r="94" spans="1:14" x14ac:dyDescent="0.2">
      <c r="A94" s="29"/>
      <c r="B94" s="68" t="s">
        <v>175</v>
      </c>
      <c r="C94" s="93" t="s">
        <v>681</v>
      </c>
      <c r="D94" s="68" t="s">
        <v>176</v>
      </c>
      <c r="E94" s="64" t="s">
        <v>787</v>
      </c>
      <c r="F94" s="64">
        <v>26386</v>
      </c>
      <c r="G94" s="64" t="s">
        <v>386</v>
      </c>
      <c r="I94" s="2"/>
      <c r="J94" s="101"/>
      <c r="K94" s="101"/>
      <c r="L94" s="101"/>
      <c r="M94" s="101"/>
      <c r="N94" s="2"/>
    </row>
    <row r="95" spans="1:14" x14ac:dyDescent="0.2">
      <c r="A95" s="29"/>
      <c r="B95" s="68" t="s">
        <v>177</v>
      </c>
      <c r="C95" s="93" t="s">
        <v>731</v>
      </c>
      <c r="D95" s="68" t="s">
        <v>178</v>
      </c>
      <c r="E95" s="64" t="s">
        <v>763</v>
      </c>
      <c r="F95" s="64">
        <v>27804</v>
      </c>
      <c r="G95" s="64" t="s">
        <v>571</v>
      </c>
      <c r="I95" s="2"/>
      <c r="J95" s="101"/>
      <c r="K95" s="101"/>
      <c r="L95" s="101"/>
      <c r="M95" s="101"/>
      <c r="N95" s="2"/>
    </row>
    <row r="96" spans="1:14" x14ac:dyDescent="0.2">
      <c r="A96" s="29"/>
      <c r="B96" s="68" t="s">
        <v>179</v>
      </c>
      <c r="C96" s="93" t="s">
        <v>732</v>
      </c>
      <c r="D96" s="68" t="s">
        <v>180</v>
      </c>
      <c r="E96" s="66" t="s">
        <v>412</v>
      </c>
      <c r="F96" s="66">
        <v>49434</v>
      </c>
      <c r="G96" s="66" t="s">
        <v>528</v>
      </c>
      <c r="H96" s="66" t="s">
        <v>529</v>
      </c>
      <c r="I96" s="2"/>
      <c r="J96" s="101"/>
      <c r="K96" s="101"/>
      <c r="L96" s="101"/>
      <c r="M96" s="101"/>
      <c r="N96" s="2"/>
    </row>
    <row r="97" spans="1:14" x14ac:dyDescent="0.2">
      <c r="A97" s="29"/>
      <c r="B97" s="68" t="s">
        <v>181</v>
      </c>
      <c r="C97" s="93" t="s">
        <v>733</v>
      </c>
      <c r="D97" s="68" t="s">
        <v>182</v>
      </c>
      <c r="E97" s="66" t="s">
        <v>764</v>
      </c>
      <c r="F97" s="66">
        <v>26131</v>
      </c>
      <c r="G97" s="66" t="s">
        <v>378</v>
      </c>
      <c r="I97" s="2"/>
      <c r="J97" s="101"/>
      <c r="K97" s="101"/>
      <c r="L97" s="101"/>
      <c r="M97" s="101"/>
      <c r="N97" s="2"/>
    </row>
    <row r="98" spans="1:14" x14ac:dyDescent="0.2">
      <c r="A98" s="29"/>
      <c r="B98" s="68" t="s">
        <v>183</v>
      </c>
      <c r="C98" s="93" t="s">
        <v>682</v>
      </c>
      <c r="D98" s="68" t="s">
        <v>184</v>
      </c>
      <c r="E98" s="64" t="s">
        <v>438</v>
      </c>
      <c r="F98" s="64">
        <v>26954</v>
      </c>
      <c r="G98" s="64" t="s">
        <v>391</v>
      </c>
      <c r="H98" s="66" t="s">
        <v>530</v>
      </c>
      <c r="I98" s="2"/>
      <c r="J98" s="101"/>
      <c r="K98" s="101"/>
      <c r="L98" s="101"/>
      <c r="M98" s="101"/>
      <c r="N98" s="2"/>
    </row>
    <row r="99" spans="1:14" x14ac:dyDescent="0.2">
      <c r="A99" s="29"/>
      <c r="B99" s="68" t="s">
        <v>185</v>
      </c>
      <c r="C99" s="93" t="s">
        <v>683</v>
      </c>
      <c r="D99" s="68" t="s">
        <v>186</v>
      </c>
      <c r="E99" s="64" t="s">
        <v>788</v>
      </c>
      <c r="F99" s="64">
        <v>26160</v>
      </c>
      <c r="G99" s="64" t="s">
        <v>389</v>
      </c>
      <c r="H99" s="66" t="s">
        <v>531</v>
      </c>
      <c r="I99" s="2"/>
      <c r="J99" s="101"/>
      <c r="K99" s="101"/>
      <c r="L99" s="101"/>
      <c r="M99" s="101"/>
      <c r="N99" s="2"/>
    </row>
    <row r="100" spans="1:14" x14ac:dyDescent="0.2">
      <c r="A100" s="29"/>
      <c r="B100" s="68" t="s">
        <v>187</v>
      </c>
      <c r="C100" s="93" t="s">
        <v>734</v>
      </c>
      <c r="D100" s="68" t="s">
        <v>188</v>
      </c>
      <c r="E100" s="66" t="s">
        <v>532</v>
      </c>
      <c r="F100" s="66">
        <v>26125</v>
      </c>
      <c r="G100" s="66" t="s">
        <v>378</v>
      </c>
      <c r="H100" s="66" t="s">
        <v>533</v>
      </c>
      <c r="I100" s="2"/>
      <c r="J100" s="101"/>
      <c r="K100" s="101"/>
      <c r="L100" s="101"/>
      <c r="M100" s="101"/>
      <c r="N100" s="2"/>
    </row>
    <row r="101" spans="1:14" x14ac:dyDescent="0.2">
      <c r="A101" s="29"/>
      <c r="B101" s="68" t="s">
        <v>189</v>
      </c>
      <c r="C101" s="93" t="s">
        <v>735</v>
      </c>
      <c r="D101" s="68" t="s">
        <v>190</v>
      </c>
      <c r="E101" s="66" t="s">
        <v>534</v>
      </c>
      <c r="F101" s="66">
        <v>26125</v>
      </c>
      <c r="G101" s="66" t="s">
        <v>378</v>
      </c>
      <c r="H101" s="66" t="s">
        <v>535</v>
      </c>
      <c r="I101" s="2"/>
      <c r="J101" s="101"/>
      <c r="K101" s="101"/>
      <c r="L101" s="101"/>
      <c r="M101" s="101"/>
      <c r="N101" s="2"/>
    </row>
    <row r="102" spans="1:14" x14ac:dyDescent="0.2">
      <c r="A102" s="29"/>
      <c r="B102" s="68" t="s">
        <v>191</v>
      </c>
      <c r="C102" s="93" t="s">
        <v>684</v>
      </c>
      <c r="D102" s="68" t="s">
        <v>192</v>
      </c>
      <c r="E102" s="64" t="s">
        <v>439</v>
      </c>
      <c r="F102" s="64">
        <v>26121</v>
      </c>
      <c r="G102" s="64" t="s">
        <v>378</v>
      </c>
      <c r="H102" s="66" t="s">
        <v>621</v>
      </c>
      <c r="I102" s="2"/>
      <c r="J102" s="101"/>
      <c r="K102" s="101"/>
      <c r="L102" s="101"/>
      <c r="M102" s="101"/>
      <c r="N102" s="2"/>
    </row>
    <row r="103" spans="1:14" x14ac:dyDescent="0.2">
      <c r="A103" s="29"/>
      <c r="B103" s="68" t="s">
        <v>193</v>
      </c>
      <c r="C103" s="93" t="s">
        <v>736</v>
      </c>
      <c r="D103" s="68" t="s">
        <v>194</v>
      </c>
      <c r="E103" s="64" t="s">
        <v>561</v>
      </c>
      <c r="F103" s="64">
        <v>26434</v>
      </c>
      <c r="G103" s="64" t="s">
        <v>442</v>
      </c>
      <c r="I103" s="2"/>
      <c r="J103" s="101"/>
      <c r="K103" s="101"/>
      <c r="L103" s="101"/>
      <c r="M103" s="101"/>
      <c r="N103" s="2"/>
    </row>
    <row r="104" spans="1:14" x14ac:dyDescent="0.2">
      <c r="A104" s="29"/>
      <c r="B104" s="68" t="s">
        <v>195</v>
      </c>
      <c r="C104" s="93" t="s">
        <v>685</v>
      </c>
      <c r="D104" s="68" t="s">
        <v>196</v>
      </c>
      <c r="E104" s="64" t="s">
        <v>440</v>
      </c>
      <c r="F104" s="64">
        <v>26135</v>
      </c>
      <c r="G104" s="64" t="s">
        <v>378</v>
      </c>
      <c r="H104" s="66" t="s">
        <v>536</v>
      </c>
      <c r="I104" s="2"/>
      <c r="J104" s="101"/>
      <c r="K104" s="101"/>
      <c r="L104" s="101"/>
      <c r="M104" s="101"/>
      <c r="N104" s="2"/>
    </row>
    <row r="105" spans="1:14" x14ac:dyDescent="0.2">
      <c r="A105" s="29"/>
      <c r="B105" s="68" t="s">
        <v>197</v>
      </c>
      <c r="C105" s="93" t="s">
        <v>686</v>
      </c>
      <c r="D105" s="68" t="s">
        <v>198</v>
      </c>
      <c r="E105" s="64" t="s">
        <v>441</v>
      </c>
      <c r="F105" s="64">
        <v>26434</v>
      </c>
      <c r="G105" s="64" t="s">
        <v>442</v>
      </c>
      <c r="H105" s="66" t="s">
        <v>537</v>
      </c>
      <c r="I105" s="2"/>
      <c r="J105" s="101"/>
      <c r="K105" s="101"/>
      <c r="L105" s="101"/>
      <c r="M105" s="101"/>
      <c r="N105" s="2"/>
    </row>
    <row r="106" spans="1:14" x14ac:dyDescent="0.2">
      <c r="A106" s="29"/>
      <c r="B106" s="68" t="s">
        <v>199</v>
      </c>
      <c r="C106" s="93" t="s">
        <v>737</v>
      </c>
      <c r="D106" s="68" t="s">
        <v>200</v>
      </c>
      <c r="E106" s="66" t="s">
        <v>538</v>
      </c>
      <c r="F106" s="66">
        <v>26180</v>
      </c>
      <c r="G106" s="66" t="s">
        <v>539</v>
      </c>
      <c r="H106" s="66" t="s">
        <v>540</v>
      </c>
      <c r="I106" s="2"/>
      <c r="J106" s="101"/>
      <c r="K106" s="101"/>
      <c r="L106" s="101"/>
      <c r="M106" s="101"/>
      <c r="N106" s="2"/>
    </row>
    <row r="107" spans="1:14" x14ac:dyDescent="0.2">
      <c r="A107" s="29"/>
      <c r="B107" s="68" t="s">
        <v>201</v>
      </c>
      <c r="C107" s="93" t="s">
        <v>738</v>
      </c>
      <c r="D107" s="68" t="s">
        <v>202</v>
      </c>
      <c r="E107" s="66" t="s">
        <v>541</v>
      </c>
      <c r="F107" s="66">
        <v>26676</v>
      </c>
      <c r="G107" s="66" t="s">
        <v>407</v>
      </c>
      <c r="H107" s="66" t="s">
        <v>542</v>
      </c>
      <c r="I107" s="2"/>
      <c r="J107" s="101"/>
      <c r="K107" s="101"/>
      <c r="L107" s="101"/>
      <c r="M107" s="101"/>
      <c r="N107" s="2"/>
    </row>
    <row r="108" spans="1:14" x14ac:dyDescent="0.2">
      <c r="A108" s="29"/>
      <c r="B108" s="68" t="s">
        <v>203</v>
      </c>
      <c r="C108" s="93" t="s">
        <v>739</v>
      </c>
      <c r="D108" s="68" t="s">
        <v>204</v>
      </c>
      <c r="E108" s="66" t="s">
        <v>543</v>
      </c>
      <c r="F108" s="66">
        <v>26935</v>
      </c>
      <c r="G108" s="66" t="s">
        <v>448</v>
      </c>
      <c r="H108" s="66" t="s">
        <v>544</v>
      </c>
      <c r="I108" s="2"/>
      <c r="J108" s="101"/>
      <c r="K108" s="101"/>
      <c r="L108" s="101"/>
      <c r="M108" s="101"/>
      <c r="N108" s="2"/>
    </row>
    <row r="109" spans="1:14" x14ac:dyDescent="0.2">
      <c r="A109" s="29"/>
      <c r="B109" s="68" t="s">
        <v>205</v>
      </c>
      <c r="C109" s="93" t="s">
        <v>687</v>
      </c>
      <c r="D109" s="68" t="s">
        <v>206</v>
      </c>
      <c r="E109" s="64" t="s">
        <v>443</v>
      </c>
      <c r="F109" s="64">
        <v>26452</v>
      </c>
      <c r="G109" s="64" t="s">
        <v>444</v>
      </c>
      <c r="H109" s="66" t="s">
        <v>545</v>
      </c>
      <c r="I109" s="2"/>
      <c r="J109" s="101"/>
      <c r="K109" s="101"/>
      <c r="L109" s="101"/>
      <c r="M109" s="101"/>
      <c r="N109" s="2"/>
    </row>
    <row r="110" spans="1:14" x14ac:dyDescent="0.2">
      <c r="A110" s="29"/>
      <c r="B110" s="68" t="s">
        <v>207</v>
      </c>
      <c r="C110" s="93" t="s">
        <v>688</v>
      </c>
      <c r="D110" s="68" t="s">
        <v>208</v>
      </c>
      <c r="E110" s="64" t="s">
        <v>445</v>
      </c>
      <c r="F110" s="64">
        <v>26209</v>
      </c>
      <c r="G110" s="64" t="s">
        <v>424</v>
      </c>
      <c r="H110" s="66" t="s">
        <v>546</v>
      </c>
      <c r="I110" s="2"/>
      <c r="J110" s="101"/>
      <c r="K110" s="101"/>
      <c r="L110" s="101"/>
      <c r="M110" s="101"/>
      <c r="N110" s="2"/>
    </row>
    <row r="111" spans="1:14" x14ac:dyDescent="0.2">
      <c r="A111" s="29"/>
      <c r="B111" s="68" t="s">
        <v>209</v>
      </c>
      <c r="C111" s="93" t="s">
        <v>740</v>
      </c>
      <c r="D111" s="68" t="s">
        <v>210</v>
      </c>
      <c r="E111" s="66" t="s">
        <v>553</v>
      </c>
      <c r="F111" s="66">
        <v>27777</v>
      </c>
      <c r="G111" s="66" t="s">
        <v>418</v>
      </c>
      <c r="H111" s="66" t="s">
        <v>554</v>
      </c>
      <c r="I111" s="2"/>
      <c r="J111" s="101"/>
      <c r="K111" s="101"/>
      <c r="L111" s="101"/>
      <c r="M111" s="101"/>
      <c r="N111" s="2"/>
    </row>
    <row r="112" spans="1:14" x14ac:dyDescent="0.2">
      <c r="A112" s="29"/>
      <c r="B112" s="68" t="s">
        <v>211</v>
      </c>
      <c r="C112" s="93" t="s">
        <v>689</v>
      </c>
      <c r="D112" s="68" t="s">
        <v>212</v>
      </c>
      <c r="E112" s="64" t="s">
        <v>789</v>
      </c>
      <c r="F112" s="64">
        <v>26419</v>
      </c>
      <c r="G112" s="64" t="s">
        <v>446</v>
      </c>
      <c r="H112" s="66" t="s">
        <v>547</v>
      </c>
      <c r="I112" s="2"/>
      <c r="J112" s="101"/>
      <c r="K112" s="101"/>
      <c r="L112" s="101"/>
      <c r="M112" s="101"/>
      <c r="N112" s="2"/>
    </row>
    <row r="113" spans="1:14" x14ac:dyDescent="0.2">
      <c r="A113" s="29"/>
      <c r="B113" s="68" t="s">
        <v>213</v>
      </c>
      <c r="C113" s="93" t="s">
        <v>741</v>
      </c>
      <c r="D113" s="68" t="s">
        <v>214</v>
      </c>
      <c r="E113" s="66" t="s">
        <v>548</v>
      </c>
      <c r="F113" s="66">
        <v>26936</v>
      </c>
      <c r="G113" s="66" t="s">
        <v>448</v>
      </c>
      <c r="H113" s="66" t="s">
        <v>549</v>
      </c>
      <c r="I113" s="2"/>
      <c r="J113" s="33"/>
      <c r="K113" s="33"/>
      <c r="L113" s="33"/>
      <c r="M113" s="33"/>
      <c r="N113" s="2"/>
    </row>
    <row r="114" spans="1:14" x14ac:dyDescent="0.2">
      <c r="A114" s="29"/>
      <c r="B114" s="68" t="s">
        <v>215</v>
      </c>
      <c r="C114" s="93" t="s">
        <v>742</v>
      </c>
      <c r="D114" s="68" t="s">
        <v>216</v>
      </c>
      <c r="E114" s="66" t="s">
        <v>550</v>
      </c>
      <c r="F114" s="66">
        <v>26349</v>
      </c>
      <c r="G114" s="66" t="s">
        <v>551</v>
      </c>
      <c r="H114" s="66" t="s">
        <v>552</v>
      </c>
      <c r="I114" s="2"/>
      <c r="J114" s="33"/>
      <c r="K114" s="33"/>
      <c r="L114" s="33"/>
      <c r="M114" s="33"/>
      <c r="N114" s="2"/>
    </row>
    <row r="115" spans="1:14" x14ac:dyDescent="0.2">
      <c r="A115" s="29"/>
      <c r="B115" s="68" t="s">
        <v>217</v>
      </c>
      <c r="C115" s="93" t="s">
        <v>690</v>
      </c>
      <c r="D115" s="68" t="s">
        <v>218</v>
      </c>
      <c r="E115" s="64" t="s">
        <v>447</v>
      </c>
      <c r="F115" s="64">
        <v>26937</v>
      </c>
      <c r="G115" s="64" t="s">
        <v>448</v>
      </c>
      <c r="H115" s="66" t="s">
        <v>555</v>
      </c>
      <c r="I115" s="2"/>
      <c r="J115" s="33"/>
      <c r="K115" s="33"/>
      <c r="L115" s="33"/>
      <c r="M115" s="33"/>
      <c r="N115" s="2"/>
    </row>
    <row r="116" spans="1:14" x14ac:dyDescent="0.2">
      <c r="A116" s="29"/>
      <c r="B116" s="68" t="s">
        <v>219</v>
      </c>
      <c r="C116" s="93" t="s">
        <v>743</v>
      </c>
      <c r="D116" s="68" t="s">
        <v>220</v>
      </c>
      <c r="E116" s="64" t="s">
        <v>767</v>
      </c>
      <c r="F116" s="64">
        <v>26388</v>
      </c>
      <c r="G116" s="64" t="s">
        <v>386</v>
      </c>
      <c r="I116" s="2"/>
      <c r="J116" s="33"/>
      <c r="K116" s="33"/>
      <c r="L116" s="33"/>
      <c r="M116" s="33"/>
      <c r="N116" s="2"/>
    </row>
    <row r="117" spans="1:14" x14ac:dyDescent="0.2">
      <c r="A117" s="29"/>
      <c r="B117" s="68" t="s">
        <v>221</v>
      </c>
      <c r="C117" s="93" t="s">
        <v>691</v>
      </c>
      <c r="D117" s="68" t="s">
        <v>222</v>
      </c>
      <c r="E117" s="64" t="s">
        <v>449</v>
      </c>
      <c r="F117" s="64">
        <v>26419</v>
      </c>
      <c r="G117" s="64" t="s">
        <v>450</v>
      </c>
      <c r="I117" s="2"/>
      <c r="J117" s="33"/>
      <c r="K117" s="33"/>
      <c r="L117" s="33"/>
      <c r="M117" s="33"/>
      <c r="N117" s="2"/>
    </row>
    <row r="118" spans="1:14" x14ac:dyDescent="0.2">
      <c r="A118" s="29"/>
      <c r="B118" s="68" t="s">
        <v>223</v>
      </c>
      <c r="C118" s="93" t="s">
        <v>744</v>
      </c>
      <c r="D118" s="68" t="s">
        <v>224</v>
      </c>
      <c r="E118" s="64" t="s">
        <v>764</v>
      </c>
      <c r="F118" s="64">
        <v>26131</v>
      </c>
      <c r="G118" s="64" t="s">
        <v>378</v>
      </c>
      <c r="I118" s="2"/>
      <c r="J118" s="33"/>
      <c r="K118" s="33"/>
      <c r="L118" s="33"/>
      <c r="M118" s="33"/>
      <c r="N118" s="2"/>
    </row>
    <row r="119" spans="1:14" x14ac:dyDescent="0.2">
      <c r="A119" s="29"/>
      <c r="B119" s="68" t="s">
        <v>225</v>
      </c>
      <c r="C119" s="93" t="s">
        <v>745</v>
      </c>
      <c r="D119" s="68" t="s">
        <v>226</v>
      </c>
      <c r="E119" s="64" t="s">
        <v>441</v>
      </c>
      <c r="F119" s="64">
        <v>26434</v>
      </c>
      <c r="G119" s="64" t="s">
        <v>442</v>
      </c>
      <c r="I119" s="2"/>
      <c r="J119" s="33"/>
      <c r="K119" s="33"/>
      <c r="L119" s="33"/>
      <c r="M119" s="33"/>
      <c r="N119" s="2"/>
    </row>
    <row r="120" spans="1:14" x14ac:dyDescent="0.2">
      <c r="A120" s="29"/>
      <c r="B120" s="68" t="s">
        <v>227</v>
      </c>
      <c r="C120" s="93" t="s">
        <v>692</v>
      </c>
      <c r="D120" s="68" t="s">
        <v>228</v>
      </c>
      <c r="E120" s="64" t="s">
        <v>452</v>
      </c>
      <c r="F120" s="64">
        <v>49439</v>
      </c>
      <c r="G120" s="64" t="s">
        <v>453</v>
      </c>
      <c r="H120" s="66" t="s">
        <v>556</v>
      </c>
      <c r="I120" s="2"/>
      <c r="J120" s="33"/>
      <c r="K120" s="33"/>
      <c r="L120" s="33"/>
      <c r="M120" s="33"/>
      <c r="N120" s="2"/>
    </row>
    <row r="121" spans="1:14" x14ac:dyDescent="0.2">
      <c r="A121" s="29"/>
      <c r="B121" s="68" t="s">
        <v>229</v>
      </c>
      <c r="C121" s="93" t="s">
        <v>693</v>
      </c>
      <c r="D121" s="68" t="s">
        <v>230</v>
      </c>
      <c r="E121" s="64" t="s">
        <v>790</v>
      </c>
      <c r="F121" s="64">
        <v>26969</v>
      </c>
      <c r="G121" s="64" t="s">
        <v>396</v>
      </c>
      <c r="H121" s="66" t="s">
        <v>557</v>
      </c>
      <c r="I121" s="2"/>
      <c r="J121" s="33"/>
      <c r="K121" s="33"/>
      <c r="L121" s="33"/>
      <c r="M121" s="33"/>
      <c r="N121" s="2"/>
    </row>
    <row r="122" spans="1:14" x14ac:dyDescent="0.2">
      <c r="A122" s="29"/>
      <c r="B122" s="68" t="s">
        <v>231</v>
      </c>
      <c r="C122" s="93" t="s">
        <v>746</v>
      </c>
      <c r="D122" s="68" t="s">
        <v>232</v>
      </c>
      <c r="E122" s="66" t="s">
        <v>558</v>
      </c>
      <c r="F122" s="66">
        <v>28816</v>
      </c>
      <c r="G122" s="66" t="s">
        <v>559</v>
      </c>
      <c r="H122" s="66" t="s">
        <v>560</v>
      </c>
      <c r="I122" s="2"/>
      <c r="J122" s="33"/>
      <c r="K122" s="33"/>
      <c r="L122" s="33"/>
      <c r="M122" s="33"/>
      <c r="N122" s="2"/>
    </row>
    <row r="123" spans="1:14" x14ac:dyDescent="0.2">
      <c r="A123" s="29"/>
      <c r="B123" s="68" t="s">
        <v>233</v>
      </c>
      <c r="C123" s="93" t="s">
        <v>747</v>
      </c>
      <c r="D123" s="68" t="s">
        <v>234</v>
      </c>
      <c r="E123" s="66" t="s">
        <v>561</v>
      </c>
      <c r="F123" s="66">
        <v>26434</v>
      </c>
      <c r="G123" s="66" t="s">
        <v>442</v>
      </c>
      <c r="H123" s="66" t="s">
        <v>562</v>
      </c>
      <c r="I123" s="2"/>
      <c r="J123" s="33"/>
      <c r="K123" s="33"/>
      <c r="L123" s="33"/>
      <c r="M123" s="33"/>
      <c r="N123" s="2"/>
    </row>
    <row r="124" spans="1:14" x14ac:dyDescent="0.2">
      <c r="A124" s="29"/>
      <c r="B124" s="68" t="s">
        <v>235</v>
      </c>
      <c r="C124" s="93" t="s">
        <v>694</v>
      </c>
      <c r="D124" s="68" t="s">
        <v>236</v>
      </c>
      <c r="E124" s="64" t="s">
        <v>454</v>
      </c>
      <c r="F124" s="64">
        <v>26969</v>
      </c>
      <c r="G124" s="64" t="s">
        <v>396</v>
      </c>
      <c r="H124" s="66" t="s">
        <v>563</v>
      </c>
      <c r="I124" s="2"/>
      <c r="J124" s="33"/>
      <c r="K124" s="33"/>
      <c r="L124" s="33"/>
      <c r="M124" s="33"/>
      <c r="N124" s="2"/>
    </row>
    <row r="125" spans="1:14" x14ac:dyDescent="0.2">
      <c r="A125" s="29"/>
      <c r="B125" s="68" t="s">
        <v>237</v>
      </c>
      <c r="C125" s="93" t="s">
        <v>695</v>
      </c>
      <c r="D125" s="68" t="s">
        <v>238</v>
      </c>
      <c r="E125" s="64" t="s">
        <v>455</v>
      </c>
      <c r="F125" s="64">
        <v>26316</v>
      </c>
      <c r="G125" s="64" t="s">
        <v>456</v>
      </c>
      <c r="H125" s="66" t="s">
        <v>564</v>
      </c>
      <c r="I125" s="2"/>
      <c r="J125" s="33"/>
      <c r="K125" s="33"/>
      <c r="L125" s="33"/>
      <c r="M125" s="33"/>
      <c r="N125" s="2"/>
    </row>
    <row r="126" spans="1:14" x14ac:dyDescent="0.2">
      <c r="A126" s="29"/>
      <c r="B126" s="68" t="s">
        <v>239</v>
      </c>
      <c r="C126" s="93" t="s">
        <v>748</v>
      </c>
      <c r="D126" s="68" t="s">
        <v>240</v>
      </c>
      <c r="E126" s="66" t="s">
        <v>565</v>
      </c>
      <c r="F126" s="66">
        <v>28816</v>
      </c>
      <c r="G126" s="66" t="s">
        <v>559</v>
      </c>
      <c r="H126" s="66" t="s">
        <v>566</v>
      </c>
      <c r="I126" s="2"/>
      <c r="J126" s="33"/>
      <c r="K126" s="33"/>
      <c r="L126" s="33"/>
      <c r="M126" s="33"/>
      <c r="N126" s="2"/>
    </row>
    <row r="127" spans="1:14" x14ac:dyDescent="0.2">
      <c r="A127" s="29"/>
      <c r="B127" s="68" t="s">
        <v>241</v>
      </c>
      <c r="C127" s="93" t="s">
        <v>696</v>
      </c>
      <c r="D127" s="68" t="s">
        <v>242</v>
      </c>
      <c r="E127" s="64" t="s">
        <v>457</v>
      </c>
      <c r="F127" s="64">
        <v>49377</v>
      </c>
      <c r="G127" s="64" t="s">
        <v>458</v>
      </c>
      <c r="H127" s="66" t="s">
        <v>567</v>
      </c>
      <c r="I127" s="2"/>
      <c r="J127" s="33"/>
      <c r="K127" s="33"/>
      <c r="L127" s="33"/>
      <c r="M127" s="33"/>
      <c r="N127" s="2"/>
    </row>
    <row r="128" spans="1:14" x14ac:dyDescent="0.2">
      <c r="A128" s="29"/>
      <c r="B128" s="68" t="s">
        <v>243</v>
      </c>
      <c r="C128" s="93" t="s">
        <v>697</v>
      </c>
      <c r="D128" s="68" t="s">
        <v>244</v>
      </c>
      <c r="E128" s="64" t="s">
        <v>791</v>
      </c>
      <c r="F128" s="64">
        <v>26939</v>
      </c>
      <c r="G128" s="64" t="s">
        <v>459</v>
      </c>
      <c r="H128" s="66" t="s">
        <v>568</v>
      </c>
      <c r="I128" s="2"/>
      <c r="J128" s="33"/>
      <c r="K128" s="33"/>
      <c r="L128" s="33"/>
      <c r="M128" s="33"/>
      <c r="N128" s="2"/>
    </row>
    <row r="129" spans="1:14" x14ac:dyDescent="0.2">
      <c r="A129" s="29"/>
      <c r="B129" s="68" t="s">
        <v>245</v>
      </c>
      <c r="C129" s="93" t="s">
        <v>749</v>
      </c>
      <c r="D129" s="68" t="s">
        <v>246</v>
      </c>
      <c r="E129" s="64" t="s">
        <v>792</v>
      </c>
      <c r="F129" s="64">
        <v>49429</v>
      </c>
      <c r="G129" s="64" t="s">
        <v>768</v>
      </c>
      <c r="I129" s="2"/>
      <c r="J129" s="33"/>
      <c r="K129" s="33"/>
      <c r="L129" s="33"/>
      <c r="M129" s="33"/>
      <c r="N129" s="2"/>
    </row>
    <row r="130" spans="1:14" x14ac:dyDescent="0.2">
      <c r="A130" s="29"/>
      <c r="B130" s="68" t="s">
        <v>247</v>
      </c>
      <c r="C130" s="93" t="s">
        <v>698</v>
      </c>
      <c r="D130" s="68" t="s">
        <v>248</v>
      </c>
      <c r="E130" s="64" t="s">
        <v>793</v>
      </c>
      <c r="F130" s="64">
        <v>26388</v>
      </c>
      <c r="G130" s="64" t="s">
        <v>386</v>
      </c>
      <c r="I130" s="2"/>
      <c r="J130" s="33"/>
      <c r="K130" s="33"/>
      <c r="L130" s="33"/>
      <c r="M130" s="33"/>
      <c r="N130" s="2"/>
    </row>
    <row r="131" spans="1:14" x14ac:dyDescent="0.2">
      <c r="A131" s="29"/>
      <c r="B131" s="68" t="s">
        <v>249</v>
      </c>
      <c r="C131" s="93" t="s">
        <v>699</v>
      </c>
      <c r="D131" s="68" t="s">
        <v>250</v>
      </c>
      <c r="E131" s="64" t="s">
        <v>781</v>
      </c>
      <c r="F131" s="64">
        <v>26969</v>
      </c>
      <c r="G131" s="64" t="s">
        <v>396</v>
      </c>
      <c r="H131" s="66" t="s">
        <v>488</v>
      </c>
      <c r="I131" s="2"/>
      <c r="J131" s="33"/>
      <c r="K131" s="33"/>
      <c r="L131" s="33"/>
      <c r="M131" s="33"/>
      <c r="N131" s="2"/>
    </row>
    <row r="132" spans="1:14" x14ac:dyDescent="0.2">
      <c r="A132" s="29"/>
      <c r="B132" s="68" t="s">
        <v>251</v>
      </c>
      <c r="C132" s="93" t="s">
        <v>750</v>
      </c>
      <c r="D132" s="68" t="s">
        <v>252</v>
      </c>
      <c r="E132" s="64" t="s">
        <v>769</v>
      </c>
      <c r="F132" s="64">
        <v>26434</v>
      </c>
      <c r="G132" s="64" t="s">
        <v>442</v>
      </c>
      <c r="I132" s="2"/>
      <c r="J132" s="33"/>
      <c r="K132" s="33"/>
      <c r="L132" s="33"/>
      <c r="M132" s="33"/>
      <c r="N132" s="2"/>
    </row>
    <row r="133" spans="1:14" x14ac:dyDescent="0.2">
      <c r="A133" s="29"/>
      <c r="B133" s="68" t="s">
        <v>253</v>
      </c>
      <c r="C133" s="93" t="s">
        <v>751</v>
      </c>
      <c r="D133" s="68" t="s">
        <v>254</v>
      </c>
      <c r="E133" s="64" t="s">
        <v>770</v>
      </c>
      <c r="F133" s="64">
        <v>26486</v>
      </c>
      <c r="G133" s="64" t="s">
        <v>771</v>
      </c>
      <c r="I133" s="2"/>
      <c r="J133" s="33"/>
      <c r="K133" s="33"/>
      <c r="L133" s="33"/>
      <c r="M133" s="33"/>
      <c r="N133" s="2"/>
    </row>
    <row r="134" spans="1:14" x14ac:dyDescent="0.2">
      <c r="A134" s="29"/>
      <c r="B134" s="68" t="s">
        <v>255</v>
      </c>
      <c r="C134" s="93" t="s">
        <v>700</v>
      </c>
      <c r="D134" s="68" t="s">
        <v>256</v>
      </c>
      <c r="E134" s="64" t="s">
        <v>460</v>
      </c>
      <c r="F134" s="64">
        <v>26203</v>
      </c>
      <c r="G134" s="64" t="s">
        <v>461</v>
      </c>
      <c r="H134" s="66" t="s">
        <v>569</v>
      </c>
      <c r="I134" s="2"/>
      <c r="J134" s="33"/>
      <c r="K134" s="33"/>
      <c r="L134" s="33"/>
      <c r="M134" s="33"/>
      <c r="N134" s="2"/>
    </row>
    <row r="135" spans="1:14" x14ac:dyDescent="0.2">
      <c r="A135" s="29"/>
      <c r="B135" s="68" t="s">
        <v>257</v>
      </c>
      <c r="C135" s="93" t="s">
        <v>752</v>
      </c>
      <c r="D135" s="68" t="s">
        <v>258</v>
      </c>
      <c r="E135" s="66" t="s">
        <v>570</v>
      </c>
      <c r="F135" s="66">
        <v>27804</v>
      </c>
      <c r="G135" s="66" t="s">
        <v>571</v>
      </c>
      <c r="H135" s="66" t="s">
        <v>572</v>
      </c>
      <c r="I135" s="2"/>
      <c r="J135" s="29"/>
      <c r="K135" s="29"/>
      <c r="L135" s="29"/>
      <c r="M135" s="2"/>
      <c r="N135" s="2"/>
    </row>
    <row r="136" spans="1:14" x14ac:dyDescent="0.2">
      <c r="A136" s="29"/>
      <c r="B136" s="68" t="s">
        <v>259</v>
      </c>
      <c r="C136" s="93" t="s">
        <v>701</v>
      </c>
      <c r="D136" s="68" t="s">
        <v>260</v>
      </c>
      <c r="E136" s="64" t="s">
        <v>462</v>
      </c>
      <c r="F136" s="64">
        <v>26655</v>
      </c>
      <c r="G136" s="64" t="s">
        <v>463</v>
      </c>
      <c r="H136" s="66" t="s">
        <v>573</v>
      </c>
      <c r="I136" s="2"/>
      <c r="J136" s="29"/>
      <c r="K136" s="29"/>
      <c r="L136" s="29"/>
      <c r="M136" s="2"/>
      <c r="N136" s="2"/>
    </row>
    <row r="137" spans="1:14" x14ac:dyDescent="0.2">
      <c r="A137" s="29"/>
      <c r="B137" s="68" t="s">
        <v>261</v>
      </c>
      <c r="C137" s="93" t="s">
        <v>753</v>
      </c>
      <c r="D137" s="68" t="s">
        <v>262</v>
      </c>
      <c r="E137" s="64" t="s">
        <v>522</v>
      </c>
      <c r="F137" s="64">
        <v>26434</v>
      </c>
      <c r="G137" s="64" t="s">
        <v>442</v>
      </c>
      <c r="I137" s="2"/>
      <c r="J137" s="29"/>
      <c r="K137" s="29"/>
      <c r="L137" s="29"/>
      <c r="M137" s="2"/>
      <c r="N137" s="2"/>
    </row>
    <row r="138" spans="1:14" x14ac:dyDescent="0.2">
      <c r="A138" s="29"/>
      <c r="B138" s="68" t="s">
        <v>263</v>
      </c>
      <c r="C138" s="93" t="s">
        <v>702</v>
      </c>
      <c r="D138" s="68" t="s">
        <v>264</v>
      </c>
      <c r="E138" s="64" t="s">
        <v>464</v>
      </c>
      <c r="F138" s="64">
        <v>26215</v>
      </c>
      <c r="G138" s="64" t="s">
        <v>465</v>
      </c>
      <c r="H138" s="66" t="s">
        <v>574</v>
      </c>
      <c r="I138" s="2"/>
      <c r="J138" s="29"/>
      <c r="K138" s="29"/>
      <c r="L138" s="29"/>
      <c r="M138" s="2"/>
      <c r="N138" s="2"/>
    </row>
    <row r="139" spans="1:14" x14ac:dyDescent="0.2">
      <c r="A139" s="29"/>
      <c r="B139" s="68" t="s">
        <v>265</v>
      </c>
      <c r="C139" s="93" t="s">
        <v>703</v>
      </c>
      <c r="D139" s="68" t="s">
        <v>266</v>
      </c>
      <c r="E139" s="64" t="s">
        <v>466</v>
      </c>
      <c r="F139" s="64">
        <v>27793</v>
      </c>
      <c r="G139" s="64" t="s">
        <v>467</v>
      </c>
      <c r="H139" s="66" t="s">
        <v>575</v>
      </c>
      <c r="I139" s="2"/>
      <c r="J139" s="29"/>
      <c r="K139" s="29"/>
      <c r="L139" s="29"/>
      <c r="M139" s="2"/>
      <c r="N139" s="2"/>
    </row>
    <row r="140" spans="1:14" x14ac:dyDescent="0.2">
      <c r="A140" s="29"/>
      <c r="B140" s="68" t="s">
        <v>267</v>
      </c>
      <c r="C140" s="93" t="s">
        <v>754</v>
      </c>
      <c r="D140" s="68" t="s">
        <v>268</v>
      </c>
      <c r="E140" s="64" t="s">
        <v>397</v>
      </c>
      <c r="F140" s="64">
        <v>26382</v>
      </c>
      <c r="G140" s="64" t="s">
        <v>386</v>
      </c>
      <c r="H140" s="66" t="s">
        <v>579</v>
      </c>
      <c r="I140" s="2"/>
      <c r="J140" s="29"/>
      <c r="K140" s="29"/>
      <c r="L140" s="29"/>
      <c r="M140" s="2"/>
      <c r="N140" s="2"/>
    </row>
    <row r="141" spans="1:14" x14ac:dyDescent="0.2">
      <c r="A141" s="29"/>
      <c r="B141" s="68" t="s">
        <v>269</v>
      </c>
      <c r="C141" s="93" t="s">
        <v>755</v>
      </c>
      <c r="D141" s="68" t="s">
        <v>270</v>
      </c>
      <c r="E141" s="66" t="s">
        <v>520</v>
      </c>
      <c r="F141" s="66">
        <v>26384</v>
      </c>
      <c r="G141" s="66" t="s">
        <v>386</v>
      </c>
      <c r="H141" s="66" t="s">
        <v>620</v>
      </c>
      <c r="I141" s="78"/>
      <c r="J141" s="29"/>
      <c r="K141" s="29"/>
      <c r="L141" s="29"/>
      <c r="M141" s="2"/>
      <c r="N141" s="2"/>
    </row>
    <row r="142" spans="1:14" x14ac:dyDescent="0.2">
      <c r="A142" s="29"/>
      <c r="B142" s="68" t="s">
        <v>271</v>
      </c>
      <c r="C142" s="93" t="s">
        <v>756</v>
      </c>
      <c r="D142" s="68" t="s">
        <v>272</v>
      </c>
      <c r="E142" s="66" t="s">
        <v>772</v>
      </c>
      <c r="F142" s="66">
        <v>49413</v>
      </c>
      <c r="G142" s="66" t="s">
        <v>401</v>
      </c>
      <c r="I142" s="78"/>
      <c r="J142" s="29"/>
      <c r="K142" s="29"/>
      <c r="L142" s="29"/>
      <c r="M142" s="2"/>
      <c r="N142" s="2"/>
    </row>
    <row r="143" spans="1:14" x14ac:dyDescent="0.2">
      <c r="A143" s="29"/>
      <c r="B143" s="68" t="s">
        <v>273</v>
      </c>
      <c r="C143" s="93" t="s">
        <v>757</v>
      </c>
      <c r="D143" s="68" t="s">
        <v>274</v>
      </c>
      <c r="E143" s="66" t="s">
        <v>576</v>
      </c>
      <c r="F143" s="66">
        <v>26340</v>
      </c>
      <c r="G143" s="66" t="s">
        <v>525</v>
      </c>
      <c r="H143" s="66" t="s">
        <v>577</v>
      </c>
      <c r="I143" s="2"/>
      <c r="J143" s="29"/>
      <c r="K143" s="29"/>
      <c r="L143" s="29"/>
      <c r="M143" s="2"/>
      <c r="N143" s="2"/>
    </row>
    <row r="144" spans="1:14" x14ac:dyDescent="0.2">
      <c r="A144" s="29"/>
      <c r="B144" s="68" t="s">
        <v>276</v>
      </c>
      <c r="C144" s="68" t="s">
        <v>276</v>
      </c>
      <c r="D144" s="68" t="s">
        <v>277</v>
      </c>
      <c r="E144" s="64" t="s">
        <v>468</v>
      </c>
      <c r="F144" s="64">
        <v>26160</v>
      </c>
      <c r="G144" s="64" t="s">
        <v>389</v>
      </c>
      <c r="H144" s="66" t="s">
        <v>612</v>
      </c>
      <c r="I144" s="2"/>
      <c r="J144" s="29"/>
      <c r="K144" s="29"/>
      <c r="L144" s="29"/>
      <c r="M144" s="2"/>
      <c r="N144" s="2"/>
    </row>
    <row r="145" spans="1:14" x14ac:dyDescent="0.2">
      <c r="A145" s="29"/>
      <c r="B145" s="68" t="s">
        <v>278</v>
      </c>
      <c r="C145" s="68" t="s">
        <v>278</v>
      </c>
      <c r="D145" s="68" t="s">
        <v>279</v>
      </c>
      <c r="E145" s="64" t="s">
        <v>469</v>
      </c>
      <c r="F145" s="64">
        <v>27749</v>
      </c>
      <c r="G145" s="64" t="s">
        <v>425</v>
      </c>
      <c r="H145" s="66" t="s">
        <v>613</v>
      </c>
      <c r="I145" s="2"/>
      <c r="J145" s="29"/>
      <c r="K145" s="29"/>
      <c r="L145" s="29"/>
      <c r="M145" s="2"/>
      <c r="N145" s="2"/>
    </row>
    <row r="146" spans="1:14" x14ac:dyDescent="0.2">
      <c r="A146" s="29"/>
      <c r="B146" s="68" t="s">
        <v>280</v>
      </c>
      <c r="C146" s="68" t="s">
        <v>280</v>
      </c>
      <c r="D146" s="68" t="s">
        <v>281</v>
      </c>
      <c r="E146" s="64" t="s">
        <v>470</v>
      </c>
      <c r="F146" s="64">
        <v>26419</v>
      </c>
      <c r="G146" s="64" t="s">
        <v>446</v>
      </c>
      <c r="H146" s="66" t="s">
        <v>614</v>
      </c>
      <c r="I146" s="2"/>
      <c r="J146" s="29"/>
      <c r="K146" s="29"/>
      <c r="L146" s="29"/>
      <c r="M146" s="2"/>
      <c r="N146" s="2"/>
    </row>
    <row r="147" spans="1:14" x14ac:dyDescent="0.2">
      <c r="A147" s="29"/>
      <c r="B147" s="68" t="s">
        <v>282</v>
      </c>
      <c r="C147" s="68" t="s">
        <v>282</v>
      </c>
      <c r="D147" s="68" t="s">
        <v>283</v>
      </c>
      <c r="E147" s="64" t="s">
        <v>472</v>
      </c>
      <c r="F147" s="69">
        <v>49661</v>
      </c>
      <c r="G147" s="64" t="s">
        <v>398</v>
      </c>
      <c r="H147" s="66" t="s">
        <v>615</v>
      </c>
      <c r="I147" s="2"/>
      <c r="J147" s="29"/>
      <c r="K147" s="29"/>
      <c r="L147" s="29"/>
      <c r="M147" s="2"/>
      <c r="N147" s="2"/>
    </row>
    <row r="148" spans="1:14" x14ac:dyDescent="0.2">
      <c r="A148" s="29"/>
      <c r="B148" s="68" t="s">
        <v>284</v>
      </c>
      <c r="C148" s="68" t="s">
        <v>284</v>
      </c>
      <c r="D148" s="68" t="s">
        <v>285</v>
      </c>
      <c r="E148" s="64" t="s">
        <v>380</v>
      </c>
      <c r="F148" s="64">
        <v>26121</v>
      </c>
      <c r="G148" s="64" t="s">
        <v>378</v>
      </c>
      <c r="H148" s="66" t="s">
        <v>616</v>
      </c>
      <c r="I148" s="2"/>
      <c r="J148" s="29"/>
      <c r="K148" s="29"/>
      <c r="L148" s="29"/>
      <c r="M148" s="2"/>
      <c r="N148" s="2"/>
    </row>
    <row r="149" spans="1:14" x14ac:dyDescent="0.2">
      <c r="A149" s="29"/>
      <c r="B149" s="68" t="s">
        <v>286</v>
      </c>
      <c r="C149" s="68" t="s">
        <v>286</v>
      </c>
      <c r="D149" s="68" t="s">
        <v>287</v>
      </c>
      <c r="E149" s="64" t="s">
        <v>471</v>
      </c>
      <c r="F149" s="64">
        <v>26954</v>
      </c>
      <c r="G149" s="64" t="s">
        <v>391</v>
      </c>
      <c r="H149" s="66" t="s">
        <v>617</v>
      </c>
      <c r="I149" s="2"/>
      <c r="J149" s="29"/>
      <c r="K149" s="29"/>
      <c r="L149" s="29"/>
      <c r="M149" s="2"/>
      <c r="N149" s="2"/>
    </row>
    <row r="150" spans="1:14" x14ac:dyDescent="0.2">
      <c r="B150" s="65" t="s">
        <v>44</v>
      </c>
      <c r="C150" s="65" t="s">
        <v>44</v>
      </c>
      <c r="D150" s="67" t="s">
        <v>45</v>
      </c>
      <c r="E150" s="64" t="s">
        <v>377</v>
      </c>
      <c r="F150" s="64">
        <v>26121</v>
      </c>
      <c r="G150" s="64" t="s">
        <v>378</v>
      </c>
      <c r="J150" s="29"/>
      <c r="K150" s="29"/>
      <c r="L150" s="29"/>
      <c r="M150" s="2"/>
    </row>
    <row r="151" spans="1:14" x14ac:dyDescent="0.2">
      <c r="B151" t="s">
        <v>582</v>
      </c>
      <c r="C151" t="s">
        <v>582</v>
      </c>
      <c r="D151" s="67" t="s">
        <v>45</v>
      </c>
      <c r="E151" t="s">
        <v>377</v>
      </c>
      <c r="F151">
        <v>26121</v>
      </c>
      <c r="G151" t="s">
        <v>378</v>
      </c>
      <c r="H151" s="66" t="s">
        <v>605</v>
      </c>
    </row>
    <row r="152" spans="1:14" x14ac:dyDescent="0.2">
      <c r="B152" t="s">
        <v>583</v>
      </c>
      <c r="C152" t="s">
        <v>583</v>
      </c>
      <c r="D152" s="67" t="s">
        <v>45</v>
      </c>
      <c r="E152" t="s">
        <v>584</v>
      </c>
      <c r="F152">
        <v>26122</v>
      </c>
      <c r="G152" t="s">
        <v>378</v>
      </c>
      <c r="H152" s="66" t="s">
        <v>606</v>
      </c>
    </row>
    <row r="153" spans="1:14" x14ac:dyDescent="0.2">
      <c r="B153" t="s">
        <v>585</v>
      </c>
      <c r="C153" t="s">
        <v>585</v>
      </c>
      <c r="D153" s="67" t="s">
        <v>45</v>
      </c>
      <c r="E153" t="s">
        <v>377</v>
      </c>
      <c r="F153">
        <v>26121</v>
      </c>
      <c r="G153" t="s">
        <v>378</v>
      </c>
      <c r="H153" s="66" t="s">
        <v>610</v>
      </c>
    </row>
    <row r="154" spans="1:14" x14ac:dyDescent="0.2">
      <c r="B154" t="s">
        <v>586</v>
      </c>
      <c r="C154" t="s">
        <v>586</v>
      </c>
      <c r="D154" s="67" t="s">
        <v>45</v>
      </c>
      <c r="E154" t="s">
        <v>377</v>
      </c>
      <c r="F154">
        <v>26121</v>
      </c>
      <c r="G154" t="s">
        <v>378</v>
      </c>
      <c r="H154" s="66" t="s">
        <v>598</v>
      </c>
    </row>
    <row r="155" spans="1:14" x14ac:dyDescent="0.2">
      <c r="B155" t="s">
        <v>587</v>
      </c>
      <c r="C155" t="s">
        <v>587</v>
      </c>
      <c r="D155" s="67" t="s">
        <v>45</v>
      </c>
      <c r="E155" t="s">
        <v>377</v>
      </c>
      <c r="F155">
        <v>26121</v>
      </c>
      <c r="G155" t="s">
        <v>378</v>
      </c>
      <c r="H155" s="66" t="s">
        <v>599</v>
      </c>
    </row>
    <row r="156" spans="1:14" x14ac:dyDescent="0.2">
      <c r="B156" t="s">
        <v>588</v>
      </c>
      <c r="C156" t="s">
        <v>588</v>
      </c>
      <c r="D156" s="67" t="s">
        <v>45</v>
      </c>
      <c r="E156" t="s">
        <v>377</v>
      </c>
      <c r="F156">
        <v>26121</v>
      </c>
      <c r="G156" t="s">
        <v>378</v>
      </c>
      <c r="H156" s="66" t="s">
        <v>600</v>
      </c>
    </row>
    <row r="157" spans="1:14" x14ac:dyDescent="0.2">
      <c r="B157" t="s">
        <v>589</v>
      </c>
      <c r="C157" t="s">
        <v>589</v>
      </c>
      <c r="D157" s="67" t="s">
        <v>45</v>
      </c>
      <c r="E157" t="s">
        <v>377</v>
      </c>
      <c r="F157">
        <v>26121</v>
      </c>
      <c r="G157" t="s">
        <v>378</v>
      </c>
      <c r="H157" s="66" t="s">
        <v>607</v>
      </c>
    </row>
    <row r="158" spans="1:14" x14ac:dyDescent="0.2">
      <c r="B158" s="65" t="s">
        <v>17</v>
      </c>
      <c r="C158" s="65" t="s">
        <v>17</v>
      </c>
      <c r="D158" s="67" t="s">
        <v>45</v>
      </c>
      <c r="E158" t="s">
        <v>377</v>
      </c>
      <c r="F158">
        <v>26121</v>
      </c>
      <c r="G158" t="s">
        <v>378</v>
      </c>
      <c r="H158" s="66" t="s">
        <v>609</v>
      </c>
    </row>
    <row r="159" spans="1:14" x14ac:dyDescent="0.2">
      <c r="B159" t="s">
        <v>590</v>
      </c>
      <c r="C159" t="s">
        <v>590</v>
      </c>
      <c r="D159" s="67" t="s">
        <v>45</v>
      </c>
      <c r="E159" t="s">
        <v>591</v>
      </c>
      <c r="F159">
        <v>26180</v>
      </c>
      <c r="G159" t="s">
        <v>539</v>
      </c>
      <c r="H159" s="66" t="s">
        <v>611</v>
      </c>
    </row>
    <row r="160" spans="1:14" x14ac:dyDescent="0.2">
      <c r="B160" t="s">
        <v>816</v>
      </c>
      <c r="C160" t="s">
        <v>816</v>
      </c>
      <c r="D160" s="67" t="s">
        <v>45</v>
      </c>
      <c r="E160" t="s">
        <v>377</v>
      </c>
      <c r="F160">
        <v>26121</v>
      </c>
      <c r="G160" t="s">
        <v>378</v>
      </c>
      <c r="H160" s="66" t="s">
        <v>817</v>
      </c>
    </row>
    <row r="161" spans="2:8" x14ac:dyDescent="0.2">
      <c r="B161" t="s">
        <v>592</v>
      </c>
      <c r="C161" t="s">
        <v>592</v>
      </c>
      <c r="D161" s="67" t="s">
        <v>45</v>
      </c>
      <c r="E161" t="s">
        <v>377</v>
      </c>
      <c r="F161">
        <v>26121</v>
      </c>
      <c r="G161" t="s">
        <v>378</v>
      </c>
      <c r="H161" s="66" t="s">
        <v>608</v>
      </c>
    </row>
    <row r="162" spans="2:8" x14ac:dyDescent="0.2">
      <c r="B162" t="s">
        <v>814</v>
      </c>
      <c r="C162" t="s">
        <v>593</v>
      </c>
      <c r="D162" s="67" t="s">
        <v>45</v>
      </c>
      <c r="E162" t="s">
        <v>468</v>
      </c>
      <c r="F162">
        <v>26160</v>
      </c>
      <c r="G162" t="s">
        <v>389</v>
      </c>
      <c r="H162" s="102" t="s">
        <v>815</v>
      </c>
    </row>
    <row r="163" spans="2:8" x14ac:dyDescent="0.2">
      <c r="B163" t="s">
        <v>594</v>
      </c>
      <c r="C163" t="s">
        <v>594</v>
      </c>
      <c r="D163" s="67" t="s">
        <v>45</v>
      </c>
      <c r="E163" t="s">
        <v>469</v>
      </c>
      <c r="F163">
        <v>27749</v>
      </c>
      <c r="G163" t="s">
        <v>425</v>
      </c>
      <c r="H163" s="66" t="s">
        <v>601</v>
      </c>
    </row>
    <row r="164" spans="2:8" x14ac:dyDescent="0.2">
      <c r="B164" t="s">
        <v>595</v>
      </c>
      <c r="C164" t="s">
        <v>595</v>
      </c>
      <c r="D164" s="67" t="s">
        <v>45</v>
      </c>
      <c r="E164" t="s">
        <v>470</v>
      </c>
      <c r="F164">
        <v>26419</v>
      </c>
      <c r="G164" t="s">
        <v>446</v>
      </c>
      <c r="H164" s="66" t="s">
        <v>602</v>
      </c>
    </row>
    <row r="165" spans="2:8" x14ac:dyDescent="0.2">
      <c r="B165" t="s">
        <v>596</v>
      </c>
      <c r="C165" t="s">
        <v>596</v>
      </c>
      <c r="D165" s="67" t="s">
        <v>45</v>
      </c>
      <c r="E165" t="s">
        <v>472</v>
      </c>
      <c r="F165">
        <v>49661</v>
      </c>
      <c r="G165" t="s">
        <v>398</v>
      </c>
      <c r="H165" s="66" t="s">
        <v>603</v>
      </c>
    </row>
    <row r="166" spans="2:8" x14ac:dyDescent="0.2">
      <c r="B166" t="s">
        <v>597</v>
      </c>
      <c r="C166" t="s">
        <v>597</v>
      </c>
      <c r="D166" s="67" t="s">
        <v>45</v>
      </c>
      <c r="E166" t="s">
        <v>471</v>
      </c>
      <c r="F166">
        <v>26954</v>
      </c>
      <c r="G166" t="s">
        <v>391</v>
      </c>
      <c r="H166" s="66" t="s">
        <v>604</v>
      </c>
    </row>
  </sheetData>
  <sheetProtection sheet="1" objects="1" scenarios="1" formatCells="0" formatColumns="0" insertColumns="0" insertRows="0" insertHyperlinks="0" deleteColumns="0" deleteRows="0"/>
  <hyperlinks>
    <hyperlink ref="H162" r:id="rId1"/>
    <hyperlink ref="H160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Daten</vt:lpstr>
      <vt:lpstr>Formular!Druckbereich</vt:lpstr>
    </vt:vector>
  </TitlesOfParts>
  <Company>Ev.-luth. Kirche in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Herbers, Anna</dc:creator>
  <cp:lastModifiedBy>AdminOrthmann</cp:lastModifiedBy>
  <cp:lastPrinted>2022-03-31T08:22:53Z</cp:lastPrinted>
  <dcterms:created xsi:type="dcterms:W3CDTF">2019-03-05T07:46:07Z</dcterms:created>
  <dcterms:modified xsi:type="dcterms:W3CDTF">2022-06-14T12:52:53Z</dcterms:modified>
</cp:coreProperties>
</file>